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mmerrj\Box\AuditoryLab\Ganong\dataset\"/>
    </mc:Choice>
  </mc:AlternateContent>
  <xr:revisionPtr revIDLastSave="0" documentId="13_ncr:1_{AC5639CA-46E2-4989-823F-B0527342C78F}" xr6:coauthVersionLast="47" xr6:coauthVersionMax="47" xr10:uidLastSave="{00000000-0000-0000-0000-000000000000}"/>
  <bookViews>
    <workbookView xWindow="-28920" yWindow="-120" windowWidth="29040" windowHeight="15840" tabRatio="995" xr2:uid="{00000000-000D-0000-FFFF-FFFF00000000}"/>
  </bookViews>
  <sheets>
    <sheet name="ALL" sheetId="3" r:id="rId1"/>
    <sheet name="Summary" sheetId="6" r:id="rId2"/>
    <sheet name="L1" sheetId="1" r:id="rId3"/>
    <sheet name="L2" sheetId="2" r:id="rId4"/>
    <sheet name="L3" sheetId="4" r:id="rId5"/>
    <sheet name="L4" sheetId="5" r:id="rId6"/>
    <sheet name="L5" sheetId="7" r:id="rId7"/>
    <sheet name="L6" sheetId="8" r:id="rId8"/>
    <sheet name="L7" sheetId="9" r:id="rId9"/>
    <sheet name="L8" sheetId="10" r:id="rId10"/>
    <sheet name="L9" sheetId="11" r:id="rId11"/>
    <sheet name="L10" sheetId="12" r:id="rId12"/>
    <sheet name="L11" sheetId="13" r:id="rId13"/>
    <sheet name="L12" sheetId="15" r:id="rId14"/>
    <sheet name="L13" sheetId="16" r:id="rId15"/>
    <sheet name="L14" sheetId="18" r:id="rId16"/>
    <sheet name="L15" sheetId="17" r:id="rId17"/>
    <sheet name="L16" sheetId="19" r:id="rId18"/>
    <sheet name="L17" sheetId="42" r:id="rId19"/>
    <sheet name="L18" sheetId="21" r:id="rId20"/>
    <sheet name="L19" sheetId="23" r:id="rId21"/>
    <sheet name="L20" sheetId="24" r:id="rId22"/>
    <sheet name="L21" sheetId="25" r:id="rId23"/>
    <sheet name="L22" sheetId="26" r:id="rId24"/>
    <sheet name="L23" sheetId="28" r:id="rId25"/>
    <sheet name="L24" sheetId="29" r:id="rId26"/>
    <sheet name="L25" sheetId="30" r:id="rId27"/>
    <sheet name="L26" sheetId="31" r:id="rId28"/>
    <sheet name="L27" sheetId="32" r:id="rId29"/>
    <sheet name="L28" sheetId="33" r:id="rId30"/>
    <sheet name="L29" sheetId="34" r:id="rId31"/>
    <sheet name="L30" sheetId="35" r:id="rId32"/>
    <sheet name="L31" sheetId="36" r:id="rId33"/>
    <sheet name="L32" sheetId="37" r:id="rId34"/>
    <sheet name="L33" sheetId="38" r:id="rId35"/>
    <sheet name="L34" sheetId="40" r:id="rId36"/>
    <sheet name="L35" sheetId="41" r:id="rId37"/>
    <sheet name="L36" sheetId="43" r:id="rId38"/>
  </sheets>
  <definedNames>
    <definedName name="SubjectSheets">"S1:S4"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6" l="1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D3" i="6"/>
  <c r="C3" i="6"/>
  <c r="B42" i="3"/>
  <c r="I49" i="43"/>
  <c r="H49" i="43"/>
  <c r="I48" i="43"/>
  <c r="H48" i="43"/>
  <c r="I47" i="43"/>
  <c r="H47" i="43"/>
  <c r="I46" i="43"/>
  <c r="H46" i="43"/>
  <c r="I45" i="43"/>
  <c r="H45" i="43"/>
  <c r="I44" i="43"/>
  <c r="H44" i="43"/>
  <c r="I43" i="43"/>
  <c r="H43" i="43"/>
  <c r="I42" i="43"/>
  <c r="H42" i="43"/>
  <c r="I29" i="43"/>
  <c r="H29" i="43"/>
  <c r="I28" i="43"/>
  <c r="H28" i="43"/>
  <c r="I27" i="43"/>
  <c r="H27" i="43"/>
  <c r="I26" i="43"/>
  <c r="H26" i="43"/>
  <c r="I25" i="43"/>
  <c r="H25" i="43"/>
  <c r="I24" i="43"/>
  <c r="H24" i="43"/>
  <c r="I23" i="43"/>
  <c r="H23" i="43"/>
  <c r="I22" i="43"/>
  <c r="H22" i="43"/>
  <c r="I9" i="43"/>
  <c r="H9" i="43"/>
  <c r="I8" i="43"/>
  <c r="H8" i="43"/>
  <c r="I7" i="43"/>
  <c r="H7" i="43"/>
  <c r="I6" i="43"/>
  <c r="H6" i="43"/>
  <c r="I5" i="43"/>
  <c r="H5" i="43"/>
  <c r="I4" i="43"/>
  <c r="H4" i="43"/>
  <c r="I3" i="43"/>
  <c r="H3" i="43"/>
  <c r="I2" i="43"/>
  <c r="H2" i="43"/>
  <c r="J44" i="43" l="1"/>
  <c r="J5" i="43"/>
  <c r="J29" i="43"/>
  <c r="J2" i="43"/>
  <c r="J27" i="43"/>
  <c r="J22" i="43"/>
  <c r="J42" i="43"/>
  <c r="J46" i="43"/>
  <c r="J7" i="43"/>
  <c r="J47" i="43"/>
  <c r="J4" i="43"/>
  <c r="J49" i="43"/>
  <c r="J23" i="43"/>
  <c r="J8" i="43"/>
  <c r="J43" i="43"/>
  <c r="J24" i="43"/>
  <c r="J28" i="43"/>
  <c r="J9" i="43"/>
  <c r="J3" i="43"/>
  <c r="J45" i="43"/>
  <c r="J48" i="43"/>
  <c r="J25" i="43"/>
  <c r="J6" i="43"/>
  <c r="J26" i="43"/>
  <c r="B23" i="3"/>
  <c r="I49" i="42"/>
  <c r="H49" i="42"/>
  <c r="I48" i="42"/>
  <c r="H48" i="42"/>
  <c r="I47" i="42"/>
  <c r="H47" i="42"/>
  <c r="I46" i="42"/>
  <c r="H46" i="42"/>
  <c r="I45" i="42"/>
  <c r="H45" i="42"/>
  <c r="I44" i="42"/>
  <c r="H44" i="42"/>
  <c r="I43" i="42"/>
  <c r="H43" i="42"/>
  <c r="I42" i="42"/>
  <c r="H42" i="42"/>
  <c r="I29" i="42"/>
  <c r="H29" i="42"/>
  <c r="I28" i="42"/>
  <c r="H28" i="42"/>
  <c r="I27" i="42"/>
  <c r="H27" i="42"/>
  <c r="I26" i="42"/>
  <c r="H26" i="42"/>
  <c r="I25" i="42"/>
  <c r="H25" i="42"/>
  <c r="I24" i="42"/>
  <c r="H24" i="42"/>
  <c r="I23" i="42"/>
  <c r="H23" i="42"/>
  <c r="I22" i="42"/>
  <c r="H22" i="42"/>
  <c r="I9" i="42"/>
  <c r="H9" i="42"/>
  <c r="I8" i="42"/>
  <c r="H8" i="42"/>
  <c r="I7" i="42"/>
  <c r="H7" i="42"/>
  <c r="I6" i="42"/>
  <c r="H6" i="42"/>
  <c r="I5" i="42"/>
  <c r="H5" i="42"/>
  <c r="I4" i="42"/>
  <c r="H4" i="42"/>
  <c r="I3" i="42"/>
  <c r="H3" i="42"/>
  <c r="I2" i="42"/>
  <c r="H2" i="42"/>
  <c r="J2" i="42" l="1"/>
  <c r="J22" i="42"/>
  <c r="J3" i="42"/>
  <c r="J47" i="42"/>
  <c r="J30" i="43"/>
  <c r="J50" i="43"/>
  <c r="J10" i="43"/>
  <c r="J44" i="42"/>
  <c r="J49" i="42"/>
  <c r="J5" i="42"/>
  <c r="J6" i="42"/>
  <c r="J26" i="42"/>
  <c r="J42" i="42"/>
  <c r="J46" i="42"/>
  <c r="J27" i="42"/>
  <c r="J7" i="42"/>
  <c r="J4" i="42"/>
  <c r="J23" i="42"/>
  <c r="J43" i="42"/>
  <c r="J8" i="42"/>
  <c r="J24" i="42"/>
  <c r="J28" i="42"/>
  <c r="J9" i="42"/>
  <c r="J48" i="42"/>
  <c r="J25" i="42"/>
  <c r="J29" i="42"/>
  <c r="J45" i="42"/>
  <c r="B40" i="3"/>
  <c r="B39" i="3"/>
  <c r="F42" i="3"/>
  <c r="G42" i="3"/>
  <c r="E42" i="3"/>
  <c r="J50" i="42" l="1"/>
  <c r="J30" i="42"/>
  <c r="J10" i="42"/>
  <c r="I49" i="41"/>
  <c r="H49" i="41"/>
  <c r="I48" i="41"/>
  <c r="H48" i="41"/>
  <c r="I47" i="41"/>
  <c r="H47" i="41"/>
  <c r="I46" i="41"/>
  <c r="H46" i="41"/>
  <c r="I45" i="41"/>
  <c r="H45" i="41"/>
  <c r="I44" i="41"/>
  <c r="H44" i="41"/>
  <c r="I43" i="41"/>
  <c r="H43" i="41"/>
  <c r="I42" i="41"/>
  <c r="H42" i="41"/>
  <c r="I29" i="41"/>
  <c r="H29" i="41"/>
  <c r="I28" i="41"/>
  <c r="H28" i="41"/>
  <c r="I27" i="41"/>
  <c r="H27" i="41"/>
  <c r="I26" i="41"/>
  <c r="H26" i="41"/>
  <c r="I25" i="41"/>
  <c r="H25" i="41"/>
  <c r="I24" i="41"/>
  <c r="H24" i="41"/>
  <c r="I23" i="41"/>
  <c r="H23" i="41"/>
  <c r="I22" i="41"/>
  <c r="H22" i="41"/>
  <c r="I9" i="41"/>
  <c r="H9" i="41"/>
  <c r="I8" i="41"/>
  <c r="H8" i="41"/>
  <c r="I7" i="41"/>
  <c r="H7" i="41"/>
  <c r="I6" i="41"/>
  <c r="H6" i="41"/>
  <c r="I5" i="41"/>
  <c r="H5" i="41"/>
  <c r="I4" i="41"/>
  <c r="H4" i="41"/>
  <c r="I3" i="41"/>
  <c r="H3" i="41"/>
  <c r="I2" i="41"/>
  <c r="H2" i="41"/>
  <c r="I49" i="40"/>
  <c r="H49" i="40"/>
  <c r="I48" i="40"/>
  <c r="H48" i="40"/>
  <c r="I47" i="40"/>
  <c r="H47" i="40"/>
  <c r="I46" i="40"/>
  <c r="H46" i="40"/>
  <c r="I45" i="40"/>
  <c r="H45" i="40"/>
  <c r="I44" i="40"/>
  <c r="H44" i="40"/>
  <c r="I43" i="40"/>
  <c r="H43" i="40"/>
  <c r="I42" i="40"/>
  <c r="H42" i="40"/>
  <c r="I29" i="40"/>
  <c r="H29" i="40"/>
  <c r="I28" i="40"/>
  <c r="H28" i="40"/>
  <c r="I27" i="40"/>
  <c r="H27" i="40"/>
  <c r="I26" i="40"/>
  <c r="H26" i="40"/>
  <c r="I25" i="40"/>
  <c r="H25" i="40"/>
  <c r="I24" i="40"/>
  <c r="H24" i="40"/>
  <c r="I23" i="40"/>
  <c r="H23" i="40"/>
  <c r="I22" i="40"/>
  <c r="H22" i="40"/>
  <c r="I9" i="40"/>
  <c r="H9" i="40"/>
  <c r="I8" i="40"/>
  <c r="H8" i="40"/>
  <c r="I7" i="40"/>
  <c r="H7" i="40"/>
  <c r="I6" i="40"/>
  <c r="H6" i="40"/>
  <c r="I5" i="40"/>
  <c r="H5" i="40"/>
  <c r="I4" i="40"/>
  <c r="H4" i="40"/>
  <c r="I3" i="40"/>
  <c r="H3" i="40"/>
  <c r="I2" i="40"/>
  <c r="H2" i="40"/>
  <c r="I49" i="38"/>
  <c r="H49" i="38"/>
  <c r="I48" i="38"/>
  <c r="H48" i="38"/>
  <c r="I47" i="38"/>
  <c r="H47" i="38"/>
  <c r="I46" i="38"/>
  <c r="H46" i="38"/>
  <c r="I45" i="38"/>
  <c r="H45" i="38"/>
  <c r="I44" i="38"/>
  <c r="H44" i="38"/>
  <c r="I43" i="38"/>
  <c r="H43" i="38"/>
  <c r="I42" i="38"/>
  <c r="H42" i="38"/>
  <c r="I29" i="38"/>
  <c r="H29" i="38"/>
  <c r="I28" i="38"/>
  <c r="H28" i="38"/>
  <c r="I27" i="38"/>
  <c r="H27" i="38"/>
  <c r="I26" i="38"/>
  <c r="H26" i="38"/>
  <c r="I25" i="38"/>
  <c r="H25" i="38"/>
  <c r="I24" i="38"/>
  <c r="H24" i="38"/>
  <c r="I23" i="38"/>
  <c r="H23" i="38"/>
  <c r="I22" i="38"/>
  <c r="H22" i="38"/>
  <c r="I9" i="38"/>
  <c r="H9" i="38"/>
  <c r="I8" i="38"/>
  <c r="H8" i="38"/>
  <c r="I7" i="38"/>
  <c r="H7" i="38"/>
  <c r="I6" i="38"/>
  <c r="H6" i="38"/>
  <c r="I5" i="38"/>
  <c r="H5" i="38"/>
  <c r="I4" i="38"/>
  <c r="H4" i="38"/>
  <c r="I3" i="38"/>
  <c r="H3" i="38"/>
  <c r="I2" i="38"/>
  <c r="H2" i="38"/>
  <c r="G23" i="3"/>
  <c r="F23" i="3"/>
  <c r="E23" i="3"/>
  <c r="J46" i="40" l="1"/>
  <c r="J22" i="40"/>
  <c r="J44" i="41"/>
  <c r="J23" i="40"/>
  <c r="J4" i="40"/>
  <c r="J27" i="40"/>
  <c r="J27" i="41"/>
  <c r="J47" i="40"/>
  <c r="J2" i="41"/>
  <c r="J4" i="41"/>
  <c r="J5" i="40"/>
  <c r="J29" i="40"/>
  <c r="J46" i="41"/>
  <c r="J48" i="40"/>
  <c r="J26" i="38"/>
  <c r="J29" i="41"/>
  <c r="J8" i="41"/>
  <c r="J24" i="41"/>
  <c r="J43" i="41"/>
  <c r="J28" i="41"/>
  <c r="J5" i="41"/>
  <c r="J9" i="41"/>
  <c r="J25" i="41"/>
  <c r="J47" i="41"/>
  <c r="J22" i="41"/>
  <c r="J48" i="41"/>
  <c r="J3" i="41"/>
  <c r="J45" i="41"/>
  <c r="J6" i="41"/>
  <c r="J26" i="41"/>
  <c r="J7" i="41"/>
  <c r="J23" i="41"/>
  <c r="J42" i="41"/>
  <c r="J49" i="41"/>
  <c r="J26" i="40"/>
  <c r="J8" i="40"/>
  <c r="J43" i="40"/>
  <c r="J24" i="40"/>
  <c r="J28" i="40"/>
  <c r="J2" i="40"/>
  <c r="J9" i="40"/>
  <c r="J44" i="40"/>
  <c r="J25" i="40"/>
  <c r="J3" i="40"/>
  <c r="J6" i="40"/>
  <c r="J45" i="40"/>
  <c r="J7" i="40"/>
  <c r="J42" i="40"/>
  <c r="J49" i="40"/>
  <c r="J42" i="38"/>
  <c r="J3" i="38"/>
  <c r="J43" i="38"/>
  <c r="J5" i="38"/>
  <c r="J9" i="38"/>
  <c r="J7" i="38"/>
  <c r="J28" i="38"/>
  <c r="J23" i="38"/>
  <c r="J46" i="38"/>
  <c r="J4" i="38"/>
  <c r="J8" i="38"/>
  <c r="J27" i="38"/>
  <c r="J24" i="38"/>
  <c r="J47" i="38"/>
  <c r="J44" i="38"/>
  <c r="J2" i="38"/>
  <c r="J6" i="38"/>
  <c r="J29" i="38"/>
  <c r="J25" i="38"/>
  <c r="J48" i="38"/>
  <c r="J22" i="38"/>
  <c r="J45" i="38"/>
  <c r="J49" i="38"/>
  <c r="J50" i="40" l="1"/>
  <c r="J30" i="41"/>
  <c r="J10" i="40"/>
  <c r="J10" i="41"/>
  <c r="J30" i="40"/>
  <c r="J30" i="38"/>
  <c r="J50" i="41"/>
  <c r="J50" i="38"/>
  <c r="J10" i="38"/>
  <c r="B37" i="3"/>
  <c r="B38" i="3"/>
  <c r="E40" i="3"/>
  <c r="F39" i="3"/>
  <c r="E41" i="3"/>
  <c r="G41" i="3"/>
  <c r="F41" i="3"/>
  <c r="F40" i="3"/>
  <c r="G40" i="3"/>
  <c r="E39" i="3"/>
  <c r="G39" i="3"/>
  <c r="B36" i="3" l="1"/>
  <c r="B35" i="3"/>
  <c r="B34" i="3"/>
  <c r="B33" i="3"/>
  <c r="B32" i="3"/>
  <c r="I49" i="37" l="1"/>
  <c r="H49" i="37"/>
  <c r="I48" i="37"/>
  <c r="H48" i="37"/>
  <c r="I47" i="37"/>
  <c r="H47" i="37"/>
  <c r="I46" i="37"/>
  <c r="H46" i="37"/>
  <c r="I45" i="37"/>
  <c r="H45" i="37"/>
  <c r="I44" i="37"/>
  <c r="H44" i="37"/>
  <c r="I43" i="37"/>
  <c r="H43" i="37"/>
  <c r="I42" i="37"/>
  <c r="H42" i="37"/>
  <c r="I29" i="37"/>
  <c r="H29" i="37"/>
  <c r="I28" i="37"/>
  <c r="H28" i="37"/>
  <c r="I27" i="37"/>
  <c r="H27" i="37"/>
  <c r="I26" i="37"/>
  <c r="H26" i="37"/>
  <c r="I25" i="37"/>
  <c r="H25" i="37"/>
  <c r="I24" i="37"/>
  <c r="H24" i="37"/>
  <c r="I23" i="37"/>
  <c r="H23" i="37"/>
  <c r="I22" i="37"/>
  <c r="H22" i="37"/>
  <c r="I9" i="37"/>
  <c r="H9" i="37"/>
  <c r="I8" i="37"/>
  <c r="H8" i="37"/>
  <c r="I7" i="37"/>
  <c r="H7" i="37"/>
  <c r="I6" i="37"/>
  <c r="H6" i="37"/>
  <c r="I5" i="37"/>
  <c r="H5" i="37"/>
  <c r="I4" i="37"/>
  <c r="H4" i="37"/>
  <c r="I3" i="37"/>
  <c r="H3" i="37"/>
  <c r="I2" i="37"/>
  <c r="H2" i="37"/>
  <c r="J23" i="37" l="1"/>
  <c r="J27" i="37"/>
  <c r="J47" i="37"/>
  <c r="J22" i="37"/>
  <c r="J46" i="37"/>
  <c r="J4" i="37"/>
  <c r="J44" i="37"/>
  <c r="J2" i="37"/>
  <c r="J42" i="37"/>
  <c r="J24" i="37"/>
  <c r="J5" i="37"/>
  <c r="J49" i="37"/>
  <c r="J9" i="37"/>
  <c r="J25" i="37"/>
  <c r="J6" i="37"/>
  <c r="J29" i="37"/>
  <c r="J48" i="37"/>
  <c r="J3" i="37"/>
  <c r="J7" i="37"/>
  <c r="J26" i="37"/>
  <c r="J45" i="37"/>
  <c r="J8" i="37"/>
  <c r="J43" i="37"/>
  <c r="J28" i="37"/>
  <c r="I49" i="36"/>
  <c r="H49" i="36"/>
  <c r="I48" i="36"/>
  <c r="H48" i="36"/>
  <c r="I47" i="36"/>
  <c r="H47" i="36"/>
  <c r="I46" i="36"/>
  <c r="H46" i="36"/>
  <c r="I45" i="36"/>
  <c r="H45" i="36"/>
  <c r="I44" i="36"/>
  <c r="H44" i="36"/>
  <c r="I43" i="36"/>
  <c r="H43" i="36"/>
  <c r="I42" i="36"/>
  <c r="H42" i="36"/>
  <c r="I29" i="36"/>
  <c r="H29" i="36"/>
  <c r="I28" i="36"/>
  <c r="H28" i="36"/>
  <c r="I27" i="36"/>
  <c r="H27" i="36"/>
  <c r="I26" i="36"/>
  <c r="H26" i="36"/>
  <c r="I25" i="36"/>
  <c r="H25" i="36"/>
  <c r="I24" i="36"/>
  <c r="H24" i="36"/>
  <c r="I23" i="36"/>
  <c r="H23" i="36"/>
  <c r="I22" i="36"/>
  <c r="H22" i="36"/>
  <c r="I9" i="36"/>
  <c r="H9" i="36"/>
  <c r="I8" i="36"/>
  <c r="H8" i="36"/>
  <c r="I7" i="36"/>
  <c r="H7" i="36"/>
  <c r="I6" i="36"/>
  <c r="H6" i="36"/>
  <c r="I5" i="36"/>
  <c r="H5" i="36"/>
  <c r="I4" i="36"/>
  <c r="H4" i="36"/>
  <c r="I3" i="36"/>
  <c r="H3" i="36"/>
  <c r="I2" i="36"/>
  <c r="H2" i="36"/>
  <c r="J50" i="37" l="1"/>
  <c r="J24" i="36"/>
  <c r="J45" i="36"/>
  <c r="J28" i="36"/>
  <c r="J27" i="36"/>
  <c r="J23" i="36"/>
  <c r="J47" i="36"/>
  <c r="J3" i="36"/>
  <c r="J25" i="36"/>
  <c r="J44" i="36"/>
  <c r="J42" i="36"/>
  <c r="J5" i="36"/>
  <c r="J9" i="36"/>
  <c r="J2" i="36"/>
  <c r="J49" i="36"/>
  <c r="J30" i="37"/>
  <c r="J10" i="37"/>
  <c r="J8" i="36"/>
  <c r="J43" i="36"/>
  <c r="J46" i="36"/>
  <c r="J4" i="36"/>
  <c r="J6" i="36"/>
  <c r="J22" i="36"/>
  <c r="J26" i="36"/>
  <c r="J29" i="36"/>
  <c r="J48" i="36"/>
  <c r="J7" i="36"/>
  <c r="I49" i="35"/>
  <c r="H49" i="35"/>
  <c r="I48" i="35"/>
  <c r="H48" i="35"/>
  <c r="I47" i="35"/>
  <c r="H47" i="35"/>
  <c r="I46" i="35"/>
  <c r="H46" i="35"/>
  <c r="I45" i="35"/>
  <c r="H45" i="35"/>
  <c r="I44" i="35"/>
  <c r="H44" i="35"/>
  <c r="I43" i="35"/>
  <c r="H43" i="35"/>
  <c r="I42" i="35"/>
  <c r="H42" i="35"/>
  <c r="I29" i="35"/>
  <c r="H29" i="35"/>
  <c r="I28" i="35"/>
  <c r="H28" i="35"/>
  <c r="I27" i="35"/>
  <c r="H27" i="35"/>
  <c r="I26" i="35"/>
  <c r="H26" i="35"/>
  <c r="I25" i="35"/>
  <c r="H25" i="35"/>
  <c r="I24" i="35"/>
  <c r="H24" i="35"/>
  <c r="I23" i="35"/>
  <c r="H23" i="35"/>
  <c r="I22" i="35"/>
  <c r="H22" i="35"/>
  <c r="I9" i="35"/>
  <c r="H9" i="35"/>
  <c r="I8" i="35"/>
  <c r="H8" i="35"/>
  <c r="I7" i="35"/>
  <c r="H7" i="35"/>
  <c r="I6" i="35"/>
  <c r="H6" i="35"/>
  <c r="I5" i="35"/>
  <c r="H5" i="35"/>
  <c r="I4" i="35"/>
  <c r="H4" i="35"/>
  <c r="I3" i="35"/>
  <c r="H3" i="35"/>
  <c r="I2" i="35"/>
  <c r="H2" i="35"/>
  <c r="G38" i="3"/>
  <c r="E38" i="3"/>
  <c r="F38" i="3"/>
  <c r="J30" i="36" l="1"/>
  <c r="J50" i="36"/>
  <c r="J42" i="35"/>
  <c r="J27" i="35"/>
  <c r="J28" i="35"/>
  <c r="J44" i="35"/>
  <c r="J2" i="35"/>
  <c r="J10" i="36"/>
  <c r="J3" i="35"/>
  <c r="J7" i="35"/>
  <c r="J23" i="35"/>
  <c r="J46" i="35"/>
  <c r="J43" i="35"/>
  <c r="J4" i="35"/>
  <c r="J8" i="35"/>
  <c r="J24" i="35"/>
  <c r="J47" i="35"/>
  <c r="J5" i="35"/>
  <c r="J9" i="35"/>
  <c r="J25" i="35"/>
  <c r="J48" i="35"/>
  <c r="J29" i="35"/>
  <c r="J6" i="35"/>
  <c r="J22" i="35"/>
  <c r="J26" i="35"/>
  <c r="J45" i="35"/>
  <c r="J49" i="35"/>
  <c r="I49" i="34"/>
  <c r="H49" i="34"/>
  <c r="I48" i="34"/>
  <c r="H48" i="34"/>
  <c r="I47" i="34"/>
  <c r="H47" i="34"/>
  <c r="I46" i="34"/>
  <c r="H46" i="34"/>
  <c r="I45" i="34"/>
  <c r="H45" i="34"/>
  <c r="I44" i="34"/>
  <c r="H44" i="34"/>
  <c r="I43" i="34"/>
  <c r="H43" i="34"/>
  <c r="I42" i="34"/>
  <c r="H42" i="34"/>
  <c r="I29" i="34"/>
  <c r="H29" i="34"/>
  <c r="I28" i="34"/>
  <c r="H28" i="34"/>
  <c r="I27" i="34"/>
  <c r="H27" i="34"/>
  <c r="I26" i="34"/>
  <c r="H26" i="34"/>
  <c r="I25" i="34"/>
  <c r="H25" i="34"/>
  <c r="I24" i="34"/>
  <c r="H24" i="34"/>
  <c r="I23" i="34"/>
  <c r="H23" i="34"/>
  <c r="I22" i="34"/>
  <c r="H22" i="34"/>
  <c r="I9" i="34"/>
  <c r="H9" i="34"/>
  <c r="I8" i="34"/>
  <c r="H8" i="34"/>
  <c r="I7" i="34"/>
  <c r="H7" i="34"/>
  <c r="I6" i="34"/>
  <c r="H6" i="34"/>
  <c r="I5" i="34"/>
  <c r="H5" i="34"/>
  <c r="I4" i="34"/>
  <c r="H4" i="34"/>
  <c r="I3" i="34"/>
  <c r="H3" i="34"/>
  <c r="I2" i="34"/>
  <c r="H2" i="34"/>
  <c r="F37" i="3"/>
  <c r="G37" i="3"/>
  <c r="E37" i="3"/>
  <c r="J23" i="34" l="1"/>
  <c r="J30" i="35"/>
  <c r="J7" i="34"/>
  <c r="J24" i="34"/>
  <c r="J50" i="35"/>
  <c r="J10" i="35"/>
  <c r="J48" i="34"/>
  <c r="J49" i="34"/>
  <c r="J6" i="34"/>
  <c r="J42" i="34"/>
  <c r="J8" i="34"/>
  <c r="J43" i="34"/>
  <c r="J2" i="34"/>
  <c r="J9" i="34"/>
  <c r="J28" i="34"/>
  <c r="J44" i="34"/>
  <c r="J4" i="34"/>
  <c r="J26" i="34"/>
  <c r="J46" i="34"/>
  <c r="J5" i="34"/>
  <c r="J27" i="34"/>
  <c r="J47" i="34"/>
  <c r="J3" i="34"/>
  <c r="J22" i="34"/>
  <c r="J25" i="34"/>
  <c r="J29" i="34"/>
  <c r="J45" i="34"/>
  <c r="I49" i="33"/>
  <c r="H49" i="33"/>
  <c r="I48" i="33"/>
  <c r="H48" i="33"/>
  <c r="I47" i="33"/>
  <c r="H47" i="33"/>
  <c r="I46" i="33"/>
  <c r="H46" i="33"/>
  <c r="I45" i="33"/>
  <c r="H45" i="33"/>
  <c r="I44" i="33"/>
  <c r="H44" i="33"/>
  <c r="I43" i="33"/>
  <c r="H43" i="33"/>
  <c r="I42" i="33"/>
  <c r="H42" i="33"/>
  <c r="I29" i="33"/>
  <c r="H29" i="33"/>
  <c r="I28" i="33"/>
  <c r="H28" i="33"/>
  <c r="I27" i="33"/>
  <c r="H27" i="33"/>
  <c r="I26" i="33"/>
  <c r="H26" i="33"/>
  <c r="I25" i="33"/>
  <c r="H25" i="33"/>
  <c r="I24" i="33"/>
  <c r="H24" i="33"/>
  <c r="I23" i="33"/>
  <c r="H23" i="33"/>
  <c r="I22" i="33"/>
  <c r="H22" i="33"/>
  <c r="I9" i="33"/>
  <c r="H9" i="33"/>
  <c r="I8" i="33"/>
  <c r="H8" i="33"/>
  <c r="I7" i="33"/>
  <c r="H7" i="33"/>
  <c r="I6" i="33"/>
  <c r="H6" i="33"/>
  <c r="I5" i="33"/>
  <c r="H5" i="33"/>
  <c r="I4" i="33"/>
  <c r="H4" i="33"/>
  <c r="I3" i="33"/>
  <c r="H3" i="33"/>
  <c r="I2" i="33"/>
  <c r="H2" i="33"/>
  <c r="F36" i="3"/>
  <c r="G36" i="3"/>
  <c r="E36" i="3"/>
  <c r="J2" i="33" l="1"/>
  <c r="J26" i="33"/>
  <c r="J46" i="33"/>
  <c r="J47" i="33"/>
  <c r="J27" i="33"/>
  <c r="J24" i="33"/>
  <c r="J23" i="33"/>
  <c r="J5" i="33"/>
  <c r="J22" i="33"/>
  <c r="J3" i="33"/>
  <c r="J50" i="34"/>
  <c r="J28" i="33"/>
  <c r="J44" i="33"/>
  <c r="J4" i="33"/>
  <c r="J30" i="34"/>
  <c r="J9" i="33"/>
  <c r="J45" i="33"/>
  <c r="J10" i="34"/>
  <c r="J8" i="33"/>
  <c r="J43" i="33"/>
  <c r="J25" i="33"/>
  <c r="J6" i="33"/>
  <c r="J29" i="33"/>
  <c r="J48" i="33"/>
  <c r="J7" i="33"/>
  <c r="J42" i="33"/>
  <c r="J49" i="33"/>
  <c r="I49" i="32"/>
  <c r="H49" i="32"/>
  <c r="I48" i="32"/>
  <c r="H48" i="32"/>
  <c r="I47" i="32"/>
  <c r="H47" i="32"/>
  <c r="I46" i="32"/>
  <c r="H46" i="32"/>
  <c r="I45" i="32"/>
  <c r="H45" i="32"/>
  <c r="I44" i="32"/>
  <c r="H44" i="32"/>
  <c r="I43" i="32"/>
  <c r="H43" i="32"/>
  <c r="I42" i="32"/>
  <c r="H42" i="32"/>
  <c r="I29" i="32"/>
  <c r="H29" i="32"/>
  <c r="I28" i="32"/>
  <c r="H28" i="32"/>
  <c r="I27" i="32"/>
  <c r="H27" i="32"/>
  <c r="I26" i="32"/>
  <c r="H26" i="32"/>
  <c r="I25" i="32"/>
  <c r="H25" i="32"/>
  <c r="I24" i="32"/>
  <c r="H24" i="32"/>
  <c r="I23" i="32"/>
  <c r="H23" i="32"/>
  <c r="I22" i="32"/>
  <c r="H22" i="32"/>
  <c r="I9" i="32"/>
  <c r="H9" i="32"/>
  <c r="I8" i="32"/>
  <c r="H8" i="32"/>
  <c r="I7" i="32"/>
  <c r="H7" i="32"/>
  <c r="I6" i="32"/>
  <c r="H6" i="32"/>
  <c r="I5" i="32"/>
  <c r="H5" i="32"/>
  <c r="I4" i="32"/>
  <c r="H4" i="32"/>
  <c r="I3" i="32"/>
  <c r="H3" i="32"/>
  <c r="I2" i="32"/>
  <c r="H2" i="32"/>
  <c r="I49" i="31"/>
  <c r="H49" i="31"/>
  <c r="I48" i="31"/>
  <c r="H48" i="31"/>
  <c r="I47" i="31"/>
  <c r="H47" i="31"/>
  <c r="I46" i="31"/>
  <c r="H46" i="31"/>
  <c r="I45" i="31"/>
  <c r="H45" i="31"/>
  <c r="I44" i="31"/>
  <c r="H44" i="31"/>
  <c r="I43" i="31"/>
  <c r="H43" i="31"/>
  <c r="I42" i="31"/>
  <c r="H42" i="31"/>
  <c r="I29" i="31"/>
  <c r="H29" i="31"/>
  <c r="I28" i="31"/>
  <c r="H28" i="31"/>
  <c r="I27" i="31"/>
  <c r="H27" i="31"/>
  <c r="I26" i="31"/>
  <c r="H26" i="31"/>
  <c r="I25" i="31"/>
  <c r="H25" i="31"/>
  <c r="I24" i="31"/>
  <c r="H24" i="31"/>
  <c r="I23" i="31"/>
  <c r="H23" i="31"/>
  <c r="I22" i="31"/>
  <c r="H22" i="31"/>
  <c r="I9" i="31"/>
  <c r="H9" i="31"/>
  <c r="I8" i="31"/>
  <c r="H8" i="31"/>
  <c r="I7" i="31"/>
  <c r="H7" i="31"/>
  <c r="I6" i="31"/>
  <c r="H6" i="31"/>
  <c r="I5" i="31"/>
  <c r="H5" i="31"/>
  <c r="I4" i="31"/>
  <c r="H4" i="31"/>
  <c r="I3" i="31"/>
  <c r="H3" i="31"/>
  <c r="I2" i="31"/>
  <c r="H2" i="31"/>
  <c r="E35" i="3"/>
  <c r="F35" i="3"/>
  <c r="G35" i="3"/>
  <c r="J27" i="31" l="1"/>
  <c r="J50" i="33"/>
  <c r="J30" i="33"/>
  <c r="J4" i="32"/>
  <c r="J24" i="32"/>
  <c r="J28" i="32"/>
  <c r="J5" i="32"/>
  <c r="J29" i="32"/>
  <c r="J49" i="32"/>
  <c r="J10" i="33"/>
  <c r="J22" i="32"/>
  <c r="J42" i="32"/>
  <c r="J46" i="32"/>
  <c r="J7" i="32"/>
  <c r="J47" i="32"/>
  <c r="J23" i="32"/>
  <c r="J27" i="32"/>
  <c r="J8" i="32"/>
  <c r="J43" i="32"/>
  <c r="J2" i="32"/>
  <c r="J9" i="32"/>
  <c r="J3" i="32"/>
  <c r="J6" i="32"/>
  <c r="J45" i="32"/>
  <c r="J48" i="32"/>
  <c r="J44" i="32"/>
  <c r="J25" i="32"/>
  <c r="J26" i="32"/>
  <c r="J29" i="31"/>
  <c r="J44" i="31"/>
  <c r="J2" i="31"/>
  <c r="J42" i="31"/>
  <c r="J43" i="31"/>
  <c r="J3" i="31"/>
  <c r="J7" i="31"/>
  <c r="J23" i="31"/>
  <c r="J46" i="31"/>
  <c r="J4" i="31"/>
  <c r="J24" i="31"/>
  <c r="J47" i="31"/>
  <c r="J28" i="31"/>
  <c r="J5" i="31"/>
  <c r="J9" i="31"/>
  <c r="J25" i="31"/>
  <c r="J48" i="31"/>
  <c r="J8" i="31"/>
  <c r="J6" i="31"/>
  <c r="J22" i="31"/>
  <c r="J26" i="31"/>
  <c r="J45" i="31"/>
  <c r="J49" i="31"/>
  <c r="B31" i="3"/>
  <c r="I49" i="30"/>
  <c r="H49" i="30"/>
  <c r="I48" i="30"/>
  <c r="H48" i="30"/>
  <c r="I47" i="30"/>
  <c r="H47" i="30"/>
  <c r="I46" i="30"/>
  <c r="H46" i="30"/>
  <c r="I45" i="30"/>
  <c r="H45" i="30"/>
  <c r="I44" i="30"/>
  <c r="H44" i="30"/>
  <c r="I43" i="30"/>
  <c r="H43" i="30"/>
  <c r="I42" i="30"/>
  <c r="H42" i="30"/>
  <c r="I29" i="30"/>
  <c r="H29" i="30"/>
  <c r="I28" i="30"/>
  <c r="H28" i="30"/>
  <c r="I27" i="30"/>
  <c r="H27" i="30"/>
  <c r="I26" i="30"/>
  <c r="H26" i="30"/>
  <c r="I25" i="30"/>
  <c r="H25" i="30"/>
  <c r="I24" i="30"/>
  <c r="H24" i="30"/>
  <c r="J24" i="30" s="1"/>
  <c r="I23" i="30"/>
  <c r="H23" i="30"/>
  <c r="I22" i="30"/>
  <c r="H22" i="30"/>
  <c r="I9" i="30"/>
  <c r="H9" i="30"/>
  <c r="I8" i="30"/>
  <c r="H8" i="30"/>
  <c r="I7" i="30"/>
  <c r="H7" i="30"/>
  <c r="I6" i="30"/>
  <c r="H6" i="30"/>
  <c r="I5" i="30"/>
  <c r="H5" i="30"/>
  <c r="I4" i="30"/>
  <c r="H4" i="30"/>
  <c r="I3" i="30"/>
  <c r="H3" i="30"/>
  <c r="I2" i="30"/>
  <c r="H2" i="30"/>
  <c r="G34" i="3"/>
  <c r="E34" i="3"/>
  <c r="F34" i="3"/>
  <c r="J22" i="30" l="1"/>
  <c r="J4" i="30"/>
  <c r="J7" i="30"/>
  <c r="J26" i="30"/>
  <c r="J46" i="30"/>
  <c r="J5" i="30"/>
  <c r="J30" i="32"/>
  <c r="J3" i="30"/>
  <c r="J50" i="32"/>
  <c r="J23" i="30"/>
  <c r="J27" i="30"/>
  <c r="J47" i="30"/>
  <c r="J44" i="30"/>
  <c r="J10" i="32"/>
  <c r="J45" i="30"/>
  <c r="J2" i="30"/>
  <c r="J30" i="31"/>
  <c r="J50" i="31"/>
  <c r="J10" i="31"/>
  <c r="J9" i="30"/>
  <c r="J25" i="30"/>
  <c r="J6" i="30"/>
  <c r="J29" i="30"/>
  <c r="J48" i="30"/>
  <c r="J43" i="30"/>
  <c r="J8" i="30"/>
  <c r="J28" i="30"/>
  <c r="J42" i="30"/>
  <c r="J49" i="30"/>
  <c r="I49" i="29"/>
  <c r="H49" i="29"/>
  <c r="I48" i="29"/>
  <c r="H48" i="29"/>
  <c r="I47" i="29"/>
  <c r="H47" i="29"/>
  <c r="I46" i="29"/>
  <c r="H46" i="29"/>
  <c r="I45" i="29"/>
  <c r="H45" i="29"/>
  <c r="I44" i="29"/>
  <c r="H44" i="29"/>
  <c r="I43" i="29"/>
  <c r="H43" i="29"/>
  <c r="I42" i="29"/>
  <c r="H42" i="29"/>
  <c r="I29" i="29"/>
  <c r="H29" i="29"/>
  <c r="I28" i="29"/>
  <c r="H28" i="29"/>
  <c r="I27" i="29"/>
  <c r="H27" i="29"/>
  <c r="I26" i="29"/>
  <c r="H26" i="29"/>
  <c r="I25" i="29"/>
  <c r="H25" i="29"/>
  <c r="I24" i="29"/>
  <c r="H24" i="29"/>
  <c r="I23" i="29"/>
  <c r="H23" i="29"/>
  <c r="I22" i="29"/>
  <c r="H22" i="29"/>
  <c r="I9" i="29"/>
  <c r="H9" i="29"/>
  <c r="I8" i="29"/>
  <c r="H8" i="29"/>
  <c r="I7" i="29"/>
  <c r="H7" i="29"/>
  <c r="I6" i="29"/>
  <c r="H6" i="29"/>
  <c r="I5" i="29"/>
  <c r="H5" i="29"/>
  <c r="I4" i="29"/>
  <c r="H4" i="29"/>
  <c r="I3" i="29"/>
  <c r="H3" i="29"/>
  <c r="I2" i="29"/>
  <c r="H2" i="29"/>
  <c r="G33" i="3"/>
  <c r="F32" i="3"/>
  <c r="E32" i="3"/>
  <c r="F33" i="3"/>
  <c r="G32" i="3"/>
  <c r="E33" i="3"/>
  <c r="J22" i="29" l="1"/>
  <c r="J44" i="29"/>
  <c r="J49" i="29"/>
  <c r="J46" i="29"/>
  <c r="J5" i="29"/>
  <c r="J30" i="30"/>
  <c r="J26" i="29"/>
  <c r="J10" i="30"/>
  <c r="J3" i="29"/>
  <c r="J7" i="29"/>
  <c r="J47" i="29"/>
  <c r="J24" i="29"/>
  <c r="J50" i="30"/>
  <c r="J27" i="29"/>
  <c r="J28" i="29"/>
  <c r="J25" i="29"/>
  <c r="J48" i="29"/>
  <c r="J23" i="29"/>
  <c r="J43" i="29"/>
  <c r="J8" i="29"/>
  <c r="J9" i="29"/>
  <c r="J6" i="29"/>
  <c r="J45" i="29"/>
  <c r="J4" i="29"/>
  <c r="J2" i="29"/>
  <c r="J29" i="29"/>
  <c r="J42" i="29"/>
  <c r="B29" i="3"/>
  <c r="I49" i="28"/>
  <c r="H49" i="28"/>
  <c r="I48" i="28"/>
  <c r="H48" i="28"/>
  <c r="I47" i="28"/>
  <c r="H47" i="28"/>
  <c r="I46" i="28"/>
  <c r="H46" i="28"/>
  <c r="I45" i="28"/>
  <c r="H45" i="28"/>
  <c r="I44" i="28"/>
  <c r="H44" i="28"/>
  <c r="I43" i="28"/>
  <c r="H43" i="28"/>
  <c r="I42" i="28"/>
  <c r="H42" i="28"/>
  <c r="I29" i="28"/>
  <c r="H29" i="28"/>
  <c r="I28" i="28"/>
  <c r="H28" i="28"/>
  <c r="I27" i="28"/>
  <c r="H27" i="28"/>
  <c r="I26" i="28"/>
  <c r="H26" i="28"/>
  <c r="I25" i="28"/>
  <c r="H25" i="28"/>
  <c r="I24" i="28"/>
  <c r="H24" i="28"/>
  <c r="I23" i="28"/>
  <c r="H23" i="28"/>
  <c r="I22" i="28"/>
  <c r="H22" i="28"/>
  <c r="I9" i="28"/>
  <c r="H9" i="28"/>
  <c r="I8" i="28"/>
  <c r="H8" i="28"/>
  <c r="I7" i="28"/>
  <c r="H7" i="28"/>
  <c r="I6" i="28"/>
  <c r="H6" i="28"/>
  <c r="I5" i="28"/>
  <c r="H5" i="28"/>
  <c r="I4" i="28"/>
  <c r="H4" i="28"/>
  <c r="J4" i="28" s="1"/>
  <c r="I3" i="28"/>
  <c r="H3" i="28"/>
  <c r="I2" i="28"/>
  <c r="H2" i="28"/>
  <c r="G31" i="3"/>
  <c r="F31" i="3"/>
  <c r="E31" i="3"/>
  <c r="J5" i="28" l="1"/>
  <c r="J25" i="28"/>
  <c r="J29" i="28"/>
  <c r="J45" i="28"/>
  <c r="J26" i="28"/>
  <c r="J42" i="28"/>
  <c r="J10" i="29"/>
  <c r="J22" i="28"/>
  <c r="J50" i="29"/>
  <c r="J47" i="28"/>
  <c r="J30" i="29"/>
  <c r="J46" i="28"/>
  <c r="J27" i="28"/>
  <c r="J24" i="28"/>
  <c r="J28" i="28"/>
  <c r="J44" i="28"/>
  <c r="J9" i="28"/>
  <c r="J48" i="28"/>
  <c r="J43" i="28"/>
  <c r="J6" i="28"/>
  <c r="J49" i="28"/>
  <c r="J23" i="28"/>
  <c r="J7" i="28"/>
  <c r="J3" i="28"/>
  <c r="J8" i="28"/>
  <c r="J2" i="28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9" i="26"/>
  <c r="H9" i="26"/>
  <c r="I8" i="26"/>
  <c r="H8" i="26"/>
  <c r="I7" i="26"/>
  <c r="H7" i="26"/>
  <c r="I6" i="26"/>
  <c r="H6" i="26"/>
  <c r="I5" i="26"/>
  <c r="H5" i="26"/>
  <c r="I4" i="26"/>
  <c r="H4" i="26"/>
  <c r="I3" i="26"/>
  <c r="H3" i="26"/>
  <c r="I2" i="26"/>
  <c r="H2" i="26"/>
  <c r="B28" i="3"/>
  <c r="E30" i="3"/>
  <c r="F30" i="3"/>
  <c r="G30" i="3"/>
  <c r="J10" i="28" l="1"/>
  <c r="J50" i="28"/>
  <c r="J30" i="28"/>
  <c r="J2" i="26"/>
  <c r="J22" i="26"/>
  <c r="J44" i="26"/>
  <c r="J3" i="26"/>
  <c r="J27" i="26"/>
  <c r="J47" i="26"/>
  <c r="J24" i="26"/>
  <c r="J26" i="26"/>
  <c r="J46" i="26"/>
  <c r="J5" i="26"/>
  <c r="J45" i="26"/>
  <c r="J4" i="26"/>
  <c r="J23" i="26"/>
  <c r="J8" i="26"/>
  <c r="J43" i="26"/>
  <c r="J9" i="26"/>
  <c r="J28" i="26"/>
  <c r="J25" i="26"/>
  <c r="J6" i="26"/>
  <c r="J29" i="26"/>
  <c r="J48" i="26"/>
  <c r="J7" i="26"/>
  <c r="J42" i="26"/>
  <c r="J49" i="26"/>
  <c r="B27" i="3"/>
  <c r="I49" i="25"/>
  <c r="H49" i="25"/>
  <c r="I48" i="25"/>
  <c r="H48" i="25"/>
  <c r="I47" i="25"/>
  <c r="H47" i="25"/>
  <c r="I46" i="25"/>
  <c r="H46" i="25"/>
  <c r="I45" i="25"/>
  <c r="H45" i="25"/>
  <c r="I44" i="25"/>
  <c r="H44" i="25"/>
  <c r="I43" i="25"/>
  <c r="H43" i="25"/>
  <c r="I42" i="25"/>
  <c r="H42" i="25"/>
  <c r="I29" i="25"/>
  <c r="H29" i="25"/>
  <c r="I28" i="25"/>
  <c r="H28" i="25"/>
  <c r="I27" i="25"/>
  <c r="H27" i="25"/>
  <c r="I26" i="25"/>
  <c r="H26" i="25"/>
  <c r="I25" i="25"/>
  <c r="H25" i="25"/>
  <c r="I24" i="25"/>
  <c r="H24" i="25"/>
  <c r="I23" i="25"/>
  <c r="H23" i="25"/>
  <c r="I22" i="25"/>
  <c r="H22" i="25"/>
  <c r="I9" i="25"/>
  <c r="H9" i="25"/>
  <c r="I8" i="25"/>
  <c r="H8" i="25"/>
  <c r="I7" i="25"/>
  <c r="H7" i="25"/>
  <c r="I6" i="25"/>
  <c r="H6" i="25"/>
  <c r="I5" i="25"/>
  <c r="H5" i="25"/>
  <c r="I4" i="25"/>
  <c r="H4" i="25"/>
  <c r="I3" i="25"/>
  <c r="H3" i="25"/>
  <c r="I2" i="25"/>
  <c r="H2" i="25"/>
  <c r="E29" i="3"/>
  <c r="F29" i="3"/>
  <c r="G29" i="3"/>
  <c r="J9" i="25" l="1"/>
  <c r="J49" i="25"/>
  <c r="J48" i="25"/>
  <c r="J45" i="25"/>
  <c r="J44" i="25"/>
  <c r="J26" i="25"/>
  <c r="J43" i="25"/>
  <c r="J25" i="25"/>
  <c r="J42" i="25"/>
  <c r="J46" i="25"/>
  <c r="J3" i="25"/>
  <c r="J7" i="25"/>
  <c r="J23" i="25"/>
  <c r="J30" i="26"/>
  <c r="J10" i="26"/>
  <c r="J50" i="26"/>
  <c r="J8" i="25"/>
  <c r="J24" i="25"/>
  <c r="J47" i="25"/>
  <c r="J5" i="25"/>
  <c r="J28" i="25"/>
  <c r="J4" i="25"/>
  <c r="J2" i="25"/>
  <c r="J6" i="25"/>
  <c r="J29" i="25"/>
  <c r="J27" i="25"/>
  <c r="J22" i="25"/>
  <c r="B24" i="3"/>
  <c r="E28" i="3"/>
  <c r="F28" i="3"/>
  <c r="G28" i="3"/>
  <c r="J50" i="25" l="1"/>
  <c r="J10" i="25"/>
  <c r="J30" i="25"/>
  <c r="B26" i="3"/>
  <c r="I49" i="24"/>
  <c r="H49" i="24"/>
  <c r="I48" i="24"/>
  <c r="H48" i="24"/>
  <c r="I47" i="24"/>
  <c r="H47" i="24"/>
  <c r="I46" i="24"/>
  <c r="H46" i="24"/>
  <c r="I45" i="24"/>
  <c r="H45" i="24"/>
  <c r="I44" i="24"/>
  <c r="H44" i="24"/>
  <c r="I43" i="24"/>
  <c r="H43" i="24"/>
  <c r="I42" i="24"/>
  <c r="H42" i="24"/>
  <c r="I29" i="24"/>
  <c r="H29" i="24"/>
  <c r="I28" i="24"/>
  <c r="H28" i="24"/>
  <c r="I27" i="24"/>
  <c r="H27" i="24"/>
  <c r="I26" i="24"/>
  <c r="H26" i="24"/>
  <c r="I25" i="24"/>
  <c r="H25" i="24"/>
  <c r="I24" i="24"/>
  <c r="H24" i="24"/>
  <c r="I23" i="24"/>
  <c r="H23" i="24"/>
  <c r="I22" i="24"/>
  <c r="H22" i="24"/>
  <c r="I9" i="24"/>
  <c r="H9" i="24"/>
  <c r="I8" i="24"/>
  <c r="H8" i="24"/>
  <c r="I7" i="24"/>
  <c r="H7" i="24"/>
  <c r="I6" i="24"/>
  <c r="H6" i="24"/>
  <c r="I5" i="24"/>
  <c r="H5" i="24"/>
  <c r="J5" i="24" s="1"/>
  <c r="I4" i="24"/>
  <c r="H4" i="24"/>
  <c r="I3" i="24"/>
  <c r="H3" i="24"/>
  <c r="I2" i="24"/>
  <c r="H2" i="24"/>
  <c r="F27" i="3"/>
  <c r="G27" i="3"/>
  <c r="E27" i="3"/>
  <c r="J26" i="24" l="1"/>
  <c r="J42" i="24"/>
  <c r="J46" i="24"/>
  <c r="J22" i="24"/>
  <c r="J7" i="24"/>
  <c r="J3" i="24"/>
  <c r="J9" i="24"/>
  <c r="J47" i="24"/>
  <c r="J48" i="24"/>
  <c r="J23" i="24"/>
  <c r="J8" i="24"/>
  <c r="J24" i="24"/>
  <c r="J28" i="24"/>
  <c r="J44" i="24"/>
  <c r="J4" i="24"/>
  <c r="J27" i="24"/>
  <c r="J25" i="24"/>
  <c r="J29" i="24"/>
  <c r="J45" i="24"/>
  <c r="J43" i="24"/>
  <c r="J2" i="24"/>
  <c r="J6" i="24"/>
  <c r="J49" i="24"/>
  <c r="B25" i="3"/>
  <c r="I49" i="23"/>
  <c r="H49" i="23"/>
  <c r="I48" i="23"/>
  <c r="H48" i="23"/>
  <c r="I47" i="23"/>
  <c r="H47" i="23"/>
  <c r="I46" i="23"/>
  <c r="H46" i="23"/>
  <c r="I45" i="23"/>
  <c r="H45" i="23"/>
  <c r="I44" i="23"/>
  <c r="H44" i="23"/>
  <c r="I43" i="23"/>
  <c r="H43" i="23"/>
  <c r="I42" i="23"/>
  <c r="H42" i="23"/>
  <c r="I29" i="23"/>
  <c r="H29" i="23"/>
  <c r="I28" i="23"/>
  <c r="H28" i="23"/>
  <c r="I27" i="23"/>
  <c r="H27" i="23"/>
  <c r="I26" i="23"/>
  <c r="H26" i="23"/>
  <c r="I25" i="23"/>
  <c r="H25" i="23"/>
  <c r="I24" i="23"/>
  <c r="H24" i="23"/>
  <c r="I23" i="23"/>
  <c r="H23" i="23"/>
  <c r="I22" i="23"/>
  <c r="H22" i="23"/>
  <c r="I9" i="23"/>
  <c r="H9" i="23"/>
  <c r="I8" i="23"/>
  <c r="H8" i="23"/>
  <c r="I7" i="23"/>
  <c r="H7" i="23"/>
  <c r="I6" i="23"/>
  <c r="H6" i="23"/>
  <c r="I5" i="23"/>
  <c r="H5" i="23"/>
  <c r="I4" i="23"/>
  <c r="H4" i="23"/>
  <c r="I3" i="23"/>
  <c r="H3" i="23"/>
  <c r="I2" i="23"/>
  <c r="H2" i="23"/>
  <c r="J2" i="23" l="1"/>
  <c r="J27" i="23"/>
  <c r="J30" i="24"/>
  <c r="J49" i="23"/>
  <c r="J22" i="23"/>
  <c r="J47" i="23"/>
  <c r="J50" i="24"/>
  <c r="J6" i="23"/>
  <c r="J26" i="23"/>
  <c r="J5" i="23"/>
  <c r="J46" i="23"/>
  <c r="J3" i="23"/>
  <c r="J42" i="23"/>
  <c r="J8" i="23"/>
  <c r="J10" i="24"/>
  <c r="J7" i="23"/>
  <c r="J4" i="23"/>
  <c r="J23" i="23"/>
  <c r="J43" i="23"/>
  <c r="J28" i="23"/>
  <c r="J44" i="23"/>
  <c r="J9" i="23"/>
  <c r="J48" i="23"/>
  <c r="J25" i="23"/>
  <c r="J29" i="23"/>
  <c r="J45" i="23"/>
  <c r="J24" i="23"/>
  <c r="I49" i="21"/>
  <c r="H49" i="21"/>
  <c r="I48" i="21"/>
  <c r="H48" i="21"/>
  <c r="I47" i="21"/>
  <c r="H47" i="21"/>
  <c r="I46" i="21"/>
  <c r="H46" i="21"/>
  <c r="I45" i="21"/>
  <c r="H45" i="21"/>
  <c r="I44" i="21"/>
  <c r="H44" i="21"/>
  <c r="I43" i="21"/>
  <c r="H43" i="21"/>
  <c r="I42" i="21"/>
  <c r="H42" i="21"/>
  <c r="I29" i="21"/>
  <c r="H29" i="21"/>
  <c r="I28" i="21"/>
  <c r="H28" i="21"/>
  <c r="I27" i="21"/>
  <c r="H27" i="21"/>
  <c r="I26" i="21"/>
  <c r="H26" i="21"/>
  <c r="I25" i="21"/>
  <c r="H25" i="21"/>
  <c r="I24" i="21"/>
  <c r="H24" i="21"/>
  <c r="I23" i="21"/>
  <c r="H23" i="21"/>
  <c r="I22" i="21"/>
  <c r="H22" i="21"/>
  <c r="I9" i="21"/>
  <c r="H9" i="21"/>
  <c r="I8" i="21"/>
  <c r="H8" i="21"/>
  <c r="I7" i="21"/>
  <c r="H7" i="21"/>
  <c r="I6" i="21"/>
  <c r="H6" i="21"/>
  <c r="I5" i="21"/>
  <c r="H5" i="21"/>
  <c r="I4" i="21"/>
  <c r="H4" i="21"/>
  <c r="I3" i="21"/>
  <c r="H3" i="21"/>
  <c r="I2" i="21"/>
  <c r="H2" i="21"/>
  <c r="F26" i="3"/>
  <c r="G26" i="3"/>
  <c r="E26" i="3"/>
  <c r="J5" i="21" l="1"/>
  <c r="J26" i="21"/>
  <c r="J9" i="21"/>
  <c r="J49" i="21"/>
  <c r="J10" i="23"/>
  <c r="J50" i="23"/>
  <c r="J46" i="21"/>
  <c r="J42" i="21"/>
  <c r="J22" i="21"/>
  <c r="J23" i="21"/>
  <c r="J43" i="21"/>
  <c r="J47" i="21"/>
  <c r="J30" i="23"/>
  <c r="J8" i="21"/>
  <c r="J44" i="21"/>
  <c r="J28" i="21"/>
  <c r="J6" i="21"/>
  <c r="J25" i="21"/>
  <c r="J48" i="21"/>
  <c r="J7" i="21"/>
  <c r="J45" i="21"/>
  <c r="J27" i="21"/>
  <c r="J24" i="21"/>
  <c r="J2" i="21"/>
  <c r="J3" i="21"/>
  <c r="J29" i="21"/>
  <c r="J4" i="21"/>
  <c r="F25" i="3"/>
  <c r="E25" i="3"/>
  <c r="G25" i="3"/>
  <c r="J30" i="21" l="1"/>
  <c r="J50" i="21"/>
  <c r="J10" i="21"/>
  <c r="B22" i="3"/>
  <c r="B20" i="3"/>
  <c r="B17" i="3"/>
  <c r="B16" i="3"/>
  <c r="B15" i="3"/>
  <c r="B13" i="3"/>
  <c r="B12" i="3"/>
  <c r="B11" i="3"/>
  <c r="B10" i="3"/>
  <c r="B9" i="3"/>
  <c r="B8" i="3"/>
  <c r="B19" i="3"/>
  <c r="B7" i="3"/>
  <c r="F24" i="3"/>
  <c r="E24" i="3"/>
  <c r="G24" i="3"/>
  <c r="B45" i="3" l="1"/>
  <c r="B44" i="3"/>
  <c r="B43" i="3"/>
  <c r="I49" i="19"/>
  <c r="H49" i="19"/>
  <c r="I48" i="19"/>
  <c r="H48" i="19"/>
  <c r="I47" i="19"/>
  <c r="H47" i="19"/>
  <c r="I46" i="19"/>
  <c r="H46" i="19"/>
  <c r="I45" i="19"/>
  <c r="H45" i="19"/>
  <c r="I44" i="19"/>
  <c r="H44" i="19"/>
  <c r="I43" i="19"/>
  <c r="H43" i="19"/>
  <c r="I42" i="19"/>
  <c r="H42" i="19"/>
  <c r="I29" i="19"/>
  <c r="H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9" i="19"/>
  <c r="H9" i="19"/>
  <c r="I8" i="19"/>
  <c r="H8" i="19"/>
  <c r="I7" i="19"/>
  <c r="H7" i="19"/>
  <c r="I6" i="19"/>
  <c r="H6" i="19"/>
  <c r="I5" i="19"/>
  <c r="H5" i="19"/>
  <c r="I4" i="19"/>
  <c r="H4" i="19"/>
  <c r="I3" i="19"/>
  <c r="H3" i="19"/>
  <c r="I2" i="19"/>
  <c r="H2" i="19"/>
  <c r="J22" i="19" l="1"/>
  <c r="J47" i="19"/>
  <c r="J26" i="19"/>
  <c r="J46" i="19"/>
  <c r="J7" i="19"/>
  <c r="J5" i="19"/>
  <c r="J49" i="19"/>
  <c r="J44" i="19"/>
  <c r="J4" i="19"/>
  <c r="J27" i="19"/>
  <c r="J8" i="19"/>
  <c r="J24" i="19"/>
  <c r="J25" i="19"/>
  <c r="J29" i="19"/>
  <c r="J48" i="19"/>
  <c r="J23" i="19"/>
  <c r="J9" i="19"/>
  <c r="J6" i="19"/>
  <c r="J45" i="19"/>
  <c r="J43" i="19"/>
  <c r="J28" i="19"/>
  <c r="J2" i="19"/>
  <c r="J3" i="19"/>
  <c r="J42" i="19"/>
  <c r="I49" i="18"/>
  <c r="H49" i="18"/>
  <c r="I48" i="18"/>
  <c r="H48" i="18"/>
  <c r="I47" i="18"/>
  <c r="H47" i="18"/>
  <c r="I46" i="18"/>
  <c r="H46" i="18"/>
  <c r="I45" i="18"/>
  <c r="H45" i="18"/>
  <c r="I44" i="18"/>
  <c r="H44" i="18"/>
  <c r="I43" i="18"/>
  <c r="H43" i="18"/>
  <c r="I42" i="18"/>
  <c r="H42" i="18"/>
  <c r="I29" i="18"/>
  <c r="H29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9" i="18"/>
  <c r="H9" i="18"/>
  <c r="I8" i="18"/>
  <c r="H8" i="18"/>
  <c r="I7" i="18"/>
  <c r="H7" i="18"/>
  <c r="I6" i="18"/>
  <c r="H6" i="18"/>
  <c r="I5" i="18"/>
  <c r="H5" i="18"/>
  <c r="I4" i="18"/>
  <c r="H4" i="18"/>
  <c r="I3" i="18"/>
  <c r="H3" i="18"/>
  <c r="I2" i="18"/>
  <c r="H2" i="18"/>
  <c r="I49" i="17"/>
  <c r="H49" i="17"/>
  <c r="I48" i="17"/>
  <c r="H48" i="17"/>
  <c r="I47" i="17"/>
  <c r="H47" i="17"/>
  <c r="I46" i="17"/>
  <c r="H46" i="17"/>
  <c r="I45" i="17"/>
  <c r="H45" i="17"/>
  <c r="I44" i="17"/>
  <c r="H44" i="17"/>
  <c r="I43" i="17"/>
  <c r="H43" i="17"/>
  <c r="I42" i="17"/>
  <c r="H42" i="17"/>
  <c r="I29" i="17"/>
  <c r="H29" i="17"/>
  <c r="I28" i="17"/>
  <c r="H28" i="17"/>
  <c r="I27" i="17"/>
  <c r="H27" i="17"/>
  <c r="I26" i="17"/>
  <c r="H26" i="17"/>
  <c r="I25" i="17"/>
  <c r="H25" i="17"/>
  <c r="I24" i="17"/>
  <c r="H24" i="17"/>
  <c r="I23" i="17"/>
  <c r="H23" i="17"/>
  <c r="I22" i="17"/>
  <c r="H22" i="17"/>
  <c r="I9" i="17"/>
  <c r="H9" i="17"/>
  <c r="I8" i="17"/>
  <c r="H8" i="17"/>
  <c r="I7" i="17"/>
  <c r="H7" i="17"/>
  <c r="I6" i="17"/>
  <c r="H6" i="17"/>
  <c r="I5" i="17"/>
  <c r="H5" i="17"/>
  <c r="I4" i="17"/>
  <c r="H4" i="17"/>
  <c r="I3" i="17"/>
  <c r="H3" i="17"/>
  <c r="I2" i="17"/>
  <c r="H2" i="17"/>
  <c r="J22" i="17" l="1"/>
  <c r="J47" i="17"/>
  <c r="J27" i="18"/>
  <c r="J48" i="17"/>
  <c r="J5" i="17"/>
  <c r="J26" i="18"/>
  <c r="J8" i="18"/>
  <c r="J10" i="19"/>
  <c r="J9" i="18"/>
  <c r="J44" i="17"/>
  <c r="J44" i="18"/>
  <c r="J6" i="17"/>
  <c r="J6" i="18"/>
  <c r="J43" i="18"/>
  <c r="J29" i="17"/>
  <c r="J29" i="18"/>
  <c r="J49" i="18"/>
  <c r="J3" i="17"/>
  <c r="J22" i="18"/>
  <c r="J25" i="17"/>
  <c r="J23" i="17"/>
  <c r="J42" i="18"/>
  <c r="J46" i="18"/>
  <c r="J50" i="19"/>
  <c r="J30" i="19"/>
  <c r="J45" i="17"/>
  <c r="J5" i="18"/>
  <c r="J24" i="18"/>
  <c r="J47" i="18"/>
  <c r="J28" i="18"/>
  <c r="J2" i="18"/>
  <c r="J25" i="18"/>
  <c r="J3" i="18"/>
  <c r="J48" i="18"/>
  <c r="J7" i="18"/>
  <c r="J45" i="18"/>
  <c r="J4" i="18"/>
  <c r="J23" i="18"/>
  <c r="J4" i="17"/>
  <c r="J42" i="17"/>
  <c r="J8" i="17"/>
  <c r="J27" i="17"/>
  <c r="J43" i="17"/>
  <c r="J7" i="17"/>
  <c r="J49" i="17"/>
  <c r="J2" i="17"/>
  <c r="J9" i="17"/>
  <c r="J24" i="17"/>
  <c r="J28" i="17"/>
  <c r="J26" i="17"/>
  <c r="J46" i="17"/>
  <c r="I49" i="16"/>
  <c r="H49" i="16"/>
  <c r="I48" i="16"/>
  <c r="H48" i="16"/>
  <c r="I47" i="16"/>
  <c r="H47" i="16"/>
  <c r="I46" i="16"/>
  <c r="H46" i="16"/>
  <c r="I45" i="16"/>
  <c r="H45" i="16"/>
  <c r="I44" i="16"/>
  <c r="H44" i="16"/>
  <c r="I43" i="16"/>
  <c r="H43" i="16"/>
  <c r="I42" i="16"/>
  <c r="H42" i="16"/>
  <c r="I29" i="16"/>
  <c r="H29" i="16"/>
  <c r="I28" i="16"/>
  <c r="H28" i="16"/>
  <c r="I27" i="16"/>
  <c r="H27" i="16"/>
  <c r="I26" i="16"/>
  <c r="H26" i="16"/>
  <c r="I25" i="16"/>
  <c r="H25" i="16"/>
  <c r="I24" i="16"/>
  <c r="H24" i="16"/>
  <c r="I23" i="16"/>
  <c r="H23" i="16"/>
  <c r="I22" i="16"/>
  <c r="H22" i="16"/>
  <c r="I9" i="16"/>
  <c r="H9" i="16"/>
  <c r="I8" i="16"/>
  <c r="H8" i="16"/>
  <c r="I7" i="16"/>
  <c r="H7" i="16"/>
  <c r="I6" i="16"/>
  <c r="H6" i="16"/>
  <c r="I5" i="16"/>
  <c r="H5" i="16"/>
  <c r="I4" i="16"/>
  <c r="H4" i="16"/>
  <c r="I3" i="16"/>
  <c r="H3" i="16"/>
  <c r="I2" i="16"/>
  <c r="H2" i="16"/>
  <c r="G22" i="3"/>
  <c r="E22" i="3"/>
  <c r="F22" i="3"/>
  <c r="J24" i="16" l="1"/>
  <c r="J10" i="18"/>
  <c r="J30" i="18"/>
  <c r="J44" i="16"/>
  <c r="J49" i="16"/>
  <c r="J2" i="16"/>
  <c r="J45" i="16"/>
  <c r="J10" i="17"/>
  <c r="J26" i="16"/>
  <c r="J50" i="17"/>
  <c r="J6" i="16"/>
  <c r="J27" i="16"/>
  <c r="J22" i="16"/>
  <c r="J50" i="18"/>
  <c r="J30" i="17"/>
  <c r="J7" i="16"/>
  <c r="J8" i="16"/>
  <c r="J47" i="16"/>
  <c r="J5" i="16"/>
  <c r="J9" i="16"/>
  <c r="J25" i="16"/>
  <c r="J48" i="16"/>
  <c r="J42" i="16"/>
  <c r="J3" i="16"/>
  <c r="J23" i="16"/>
  <c r="J46" i="16"/>
  <c r="J43" i="16"/>
  <c r="J4" i="16"/>
  <c r="J28" i="16"/>
  <c r="J29" i="16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9" i="15"/>
  <c r="H9" i="15"/>
  <c r="I8" i="15"/>
  <c r="H8" i="15"/>
  <c r="I7" i="15"/>
  <c r="H7" i="15"/>
  <c r="I6" i="15"/>
  <c r="H6" i="15"/>
  <c r="I5" i="15"/>
  <c r="H5" i="15"/>
  <c r="J5" i="15" s="1"/>
  <c r="I4" i="15"/>
  <c r="H4" i="15"/>
  <c r="I3" i="15"/>
  <c r="H3" i="15"/>
  <c r="I2" i="15"/>
  <c r="H2" i="15"/>
  <c r="E20" i="3"/>
  <c r="G21" i="3"/>
  <c r="F21" i="3"/>
  <c r="F20" i="3"/>
  <c r="E21" i="3"/>
  <c r="G20" i="3"/>
  <c r="J46" i="15" l="1"/>
  <c r="J4" i="15"/>
  <c r="J22" i="15"/>
  <c r="J30" i="16"/>
  <c r="J42" i="15"/>
  <c r="J10" i="16"/>
  <c r="J26" i="15"/>
  <c r="J3" i="15"/>
  <c r="J23" i="15"/>
  <c r="J27" i="15"/>
  <c r="J43" i="15"/>
  <c r="J47" i="15"/>
  <c r="J48" i="15"/>
  <c r="J9" i="15"/>
  <c r="J49" i="15"/>
  <c r="J50" i="16"/>
  <c r="J7" i="15"/>
  <c r="J24" i="15"/>
  <c r="J28" i="15"/>
  <c r="J44" i="15"/>
  <c r="J8" i="15"/>
  <c r="J2" i="15"/>
  <c r="J25" i="15"/>
  <c r="J29" i="15"/>
  <c r="J45" i="15"/>
  <c r="J6" i="15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9" i="13"/>
  <c r="H9" i="13"/>
  <c r="I8" i="13"/>
  <c r="H8" i="13"/>
  <c r="I7" i="13"/>
  <c r="H7" i="13"/>
  <c r="J7" i="13" s="1"/>
  <c r="I6" i="13"/>
  <c r="H6" i="13"/>
  <c r="I5" i="13"/>
  <c r="H5" i="13"/>
  <c r="I4" i="13"/>
  <c r="H4" i="13"/>
  <c r="I3" i="13"/>
  <c r="H3" i="13"/>
  <c r="I2" i="13"/>
  <c r="H2" i="13"/>
  <c r="E19" i="3"/>
  <c r="G19" i="3"/>
  <c r="F19" i="3"/>
  <c r="J8" i="13" l="1"/>
  <c r="J50" i="15"/>
  <c r="J25" i="13"/>
  <c r="J45" i="13"/>
  <c r="J44" i="13"/>
  <c r="J28" i="13"/>
  <c r="J9" i="13"/>
  <c r="J2" i="13"/>
  <c r="J26" i="13"/>
  <c r="J22" i="13"/>
  <c r="J27" i="13"/>
  <c r="J47" i="13"/>
  <c r="J4" i="13"/>
  <c r="J24" i="13"/>
  <c r="J30" i="15"/>
  <c r="J46" i="13"/>
  <c r="J10" i="15"/>
  <c r="J42" i="13"/>
  <c r="J5" i="13"/>
  <c r="J43" i="13"/>
  <c r="J29" i="13"/>
  <c r="J48" i="13"/>
  <c r="J6" i="13"/>
  <c r="J3" i="13"/>
  <c r="J23" i="13"/>
  <c r="J49" i="13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9" i="12"/>
  <c r="H9" i="12"/>
  <c r="I8" i="12"/>
  <c r="H8" i="12"/>
  <c r="I7" i="12"/>
  <c r="H7" i="12"/>
  <c r="I6" i="12"/>
  <c r="H6" i="12"/>
  <c r="I5" i="12"/>
  <c r="H5" i="12"/>
  <c r="I4" i="12"/>
  <c r="H4" i="12"/>
  <c r="I3" i="12"/>
  <c r="H3" i="12"/>
  <c r="I2" i="12"/>
  <c r="H2" i="12"/>
  <c r="E18" i="3"/>
  <c r="F18" i="3"/>
  <c r="G18" i="3"/>
  <c r="J43" i="12" l="1"/>
  <c r="J10" i="13"/>
  <c r="J3" i="12"/>
  <c r="J4" i="12"/>
  <c r="J50" i="13"/>
  <c r="J29" i="12"/>
  <c r="J42" i="12"/>
  <c r="J46" i="12"/>
  <c r="J30" i="13"/>
  <c r="J24" i="12"/>
  <c r="J47" i="12"/>
  <c r="J5" i="12"/>
  <c r="J25" i="12"/>
  <c r="J7" i="12"/>
  <c r="J23" i="12"/>
  <c r="J27" i="12"/>
  <c r="J8" i="12"/>
  <c r="J28" i="12"/>
  <c r="J44" i="12"/>
  <c r="J9" i="12"/>
  <c r="J48" i="12"/>
  <c r="J2" i="12"/>
  <c r="J45" i="12"/>
  <c r="J6" i="12"/>
  <c r="J22" i="12"/>
  <c r="J26" i="12"/>
  <c r="J49" i="12"/>
  <c r="E17" i="3"/>
  <c r="G17" i="3"/>
  <c r="F17" i="3"/>
  <c r="J30" i="12" l="1"/>
  <c r="J50" i="12"/>
  <c r="J10" i="12"/>
  <c r="I49" i="11"/>
  <c r="H49" i="11"/>
  <c r="I48" i="11"/>
  <c r="H48" i="11"/>
  <c r="I47" i="11"/>
  <c r="H47" i="11"/>
  <c r="I46" i="11"/>
  <c r="H46" i="11"/>
  <c r="I45" i="11"/>
  <c r="H45" i="11"/>
  <c r="I44" i="11"/>
  <c r="H44" i="11"/>
  <c r="I43" i="11"/>
  <c r="H43" i="11"/>
  <c r="I42" i="11"/>
  <c r="H42" i="11"/>
  <c r="I29" i="11"/>
  <c r="H29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J22" i="11" s="1"/>
  <c r="I9" i="11"/>
  <c r="H9" i="11"/>
  <c r="I8" i="11"/>
  <c r="H8" i="11"/>
  <c r="I7" i="11"/>
  <c r="H7" i="11"/>
  <c r="I6" i="11"/>
  <c r="H6" i="11"/>
  <c r="I5" i="11"/>
  <c r="H5" i="11"/>
  <c r="J5" i="11" s="1"/>
  <c r="I4" i="11"/>
  <c r="H4" i="11"/>
  <c r="I3" i="11"/>
  <c r="H3" i="11"/>
  <c r="I2" i="11"/>
  <c r="H2" i="11"/>
  <c r="E16" i="3"/>
  <c r="F16" i="3"/>
  <c r="G16" i="3"/>
  <c r="J25" i="11" l="1"/>
  <c r="J7" i="11"/>
  <c r="J46" i="11"/>
  <c r="J6" i="11"/>
  <c r="J8" i="11"/>
  <c r="J45" i="11"/>
  <c r="J4" i="11"/>
  <c r="J44" i="11"/>
  <c r="J29" i="11"/>
  <c r="J26" i="11"/>
  <c r="J42" i="11"/>
  <c r="J47" i="11"/>
  <c r="J23" i="11"/>
  <c r="J28" i="11"/>
  <c r="J43" i="11"/>
  <c r="J2" i="11"/>
  <c r="J9" i="11"/>
  <c r="J49" i="11"/>
  <c r="J27" i="11"/>
  <c r="J24" i="11"/>
  <c r="J3" i="11"/>
  <c r="J48" i="11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2" i="10"/>
  <c r="H2" i="10"/>
  <c r="J27" i="10" l="1"/>
  <c r="J7" i="10"/>
  <c r="J43" i="10"/>
  <c r="J47" i="10"/>
  <c r="J44" i="10"/>
  <c r="J22" i="10"/>
  <c r="J5" i="10"/>
  <c r="J24" i="10"/>
  <c r="J29" i="10"/>
  <c r="J26" i="10"/>
  <c r="J49" i="10"/>
  <c r="J9" i="10"/>
  <c r="J50" i="11"/>
  <c r="J2" i="10"/>
  <c r="J46" i="10"/>
  <c r="J10" i="11"/>
  <c r="J30" i="11"/>
  <c r="J6" i="10"/>
  <c r="J25" i="10"/>
  <c r="J28" i="10"/>
  <c r="J3" i="10"/>
  <c r="J8" i="10"/>
  <c r="J23" i="10"/>
  <c r="J42" i="10"/>
  <c r="J45" i="10"/>
  <c r="J4" i="10"/>
  <c r="J48" i="10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I2" i="9"/>
  <c r="H2" i="9"/>
  <c r="F15" i="3"/>
  <c r="G15" i="3"/>
  <c r="E15" i="3"/>
  <c r="J2" i="9" l="1"/>
  <c r="J26" i="9"/>
  <c r="J6" i="9"/>
  <c r="J22" i="9"/>
  <c r="J29" i="9"/>
  <c r="J30" i="10"/>
  <c r="J27" i="9"/>
  <c r="J47" i="9"/>
  <c r="J4" i="9"/>
  <c r="J44" i="9"/>
  <c r="J48" i="9"/>
  <c r="J9" i="9"/>
  <c r="J46" i="9"/>
  <c r="J3" i="9"/>
  <c r="J45" i="9"/>
  <c r="J49" i="9"/>
  <c r="J7" i="9"/>
  <c r="J10" i="10"/>
  <c r="J43" i="9"/>
  <c r="J23" i="9"/>
  <c r="J8" i="9"/>
  <c r="J28" i="9"/>
  <c r="J42" i="9"/>
  <c r="J24" i="9"/>
  <c r="J5" i="9"/>
  <c r="J25" i="9"/>
  <c r="J50" i="10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I2" i="8"/>
  <c r="H2" i="8"/>
  <c r="J2" i="8" s="1"/>
  <c r="F14" i="3"/>
  <c r="E14" i="3"/>
  <c r="G14" i="3"/>
  <c r="J44" i="8" l="1"/>
  <c r="J47" i="8"/>
  <c r="J5" i="8"/>
  <c r="J8" i="8"/>
  <c r="J28" i="8"/>
  <c r="J30" i="9"/>
  <c r="J10" i="9"/>
  <c r="J22" i="8"/>
  <c r="J46" i="8"/>
  <c r="J26" i="8"/>
  <c r="J23" i="8"/>
  <c r="J43" i="8"/>
  <c r="J9" i="8"/>
  <c r="J50" i="9"/>
  <c r="J24" i="8"/>
  <c r="J6" i="8"/>
  <c r="J29" i="8"/>
  <c r="J25" i="8"/>
  <c r="J48" i="8"/>
  <c r="J7" i="8"/>
  <c r="J45" i="8"/>
  <c r="J3" i="8"/>
  <c r="J4" i="8"/>
  <c r="J42" i="8"/>
  <c r="J49" i="8"/>
  <c r="J27" i="8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9" i="7"/>
  <c r="H9" i="7"/>
  <c r="I8" i="7"/>
  <c r="H8" i="7"/>
  <c r="I7" i="7"/>
  <c r="H7" i="7"/>
  <c r="I6" i="7"/>
  <c r="H6" i="7"/>
  <c r="I5" i="7"/>
  <c r="H5" i="7"/>
  <c r="I4" i="7"/>
  <c r="H4" i="7"/>
  <c r="I3" i="7"/>
  <c r="H3" i="7"/>
  <c r="I2" i="7"/>
  <c r="H2" i="7"/>
  <c r="G13" i="3"/>
  <c r="F13" i="3"/>
  <c r="E13" i="3"/>
  <c r="J3" i="7" l="1"/>
  <c r="J30" i="8"/>
  <c r="J2" i="7"/>
  <c r="J27" i="7"/>
  <c r="J44" i="7"/>
  <c r="J50" i="8"/>
  <c r="J5" i="7"/>
  <c r="J45" i="7"/>
  <c r="J48" i="7"/>
  <c r="J29" i="7"/>
  <c r="J26" i="7"/>
  <c r="J10" i="8"/>
  <c r="J9" i="7"/>
  <c r="J25" i="7"/>
  <c r="J28" i="7"/>
  <c r="J47" i="7"/>
  <c r="J23" i="7"/>
  <c r="J42" i="7"/>
  <c r="J49" i="7"/>
  <c r="J22" i="7"/>
  <c r="J4" i="7"/>
  <c r="J6" i="7"/>
  <c r="J24" i="7"/>
  <c r="J43" i="7"/>
  <c r="J46" i="7"/>
  <c r="J7" i="7"/>
  <c r="J8" i="7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I2" i="5"/>
  <c r="H2" i="5"/>
  <c r="F12" i="3"/>
  <c r="E12" i="3"/>
  <c r="G12" i="3"/>
  <c r="J23" i="5" l="1"/>
  <c r="J27" i="5"/>
  <c r="J47" i="5"/>
  <c r="J24" i="5"/>
  <c r="J4" i="5"/>
  <c r="J10" i="7"/>
  <c r="J2" i="5"/>
  <c r="J6" i="5"/>
  <c r="J30" i="7"/>
  <c r="J49" i="5"/>
  <c r="J5" i="5"/>
  <c r="J22" i="5"/>
  <c r="J28" i="5"/>
  <c r="J26" i="5"/>
  <c r="J7" i="5"/>
  <c r="J43" i="5"/>
  <c r="J3" i="5"/>
  <c r="J46" i="5"/>
  <c r="J8" i="5"/>
  <c r="J44" i="5"/>
  <c r="J42" i="5"/>
  <c r="J48" i="5"/>
  <c r="J9" i="5"/>
  <c r="J25" i="5"/>
  <c r="J29" i="5"/>
  <c r="J45" i="5"/>
  <c r="J50" i="7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2" i="4"/>
  <c r="H2" i="4"/>
  <c r="F11" i="3"/>
  <c r="G11" i="3"/>
  <c r="E11" i="3"/>
  <c r="J45" i="4" l="1"/>
  <c r="J46" i="4"/>
  <c r="J3" i="4"/>
  <c r="J4" i="4"/>
  <c r="J28" i="4"/>
  <c r="J48" i="4"/>
  <c r="J30" i="5"/>
  <c r="J50" i="5"/>
  <c r="J43" i="4"/>
  <c r="J26" i="4"/>
  <c r="J8" i="4"/>
  <c r="J10" i="5"/>
  <c r="J22" i="4"/>
  <c r="J6" i="4"/>
  <c r="J24" i="4"/>
  <c r="J29" i="4"/>
  <c r="J5" i="4"/>
  <c r="J25" i="4"/>
  <c r="J44" i="4"/>
  <c r="J47" i="4"/>
  <c r="J2" i="4"/>
  <c r="J9" i="4"/>
  <c r="J23" i="4"/>
  <c r="J27" i="4"/>
  <c r="J42" i="4"/>
  <c r="J49" i="4"/>
  <c r="J7" i="4"/>
  <c r="G10" i="3"/>
  <c r="F10" i="3"/>
  <c r="E10" i="3"/>
  <c r="J30" i="4" l="1"/>
  <c r="J50" i="4"/>
  <c r="J10" i="4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G9" i="3"/>
  <c r="E9" i="3"/>
  <c r="F9" i="3"/>
  <c r="J24" i="2" l="1"/>
  <c r="J3" i="2"/>
  <c r="J4" i="2"/>
  <c r="J5" i="2"/>
  <c r="J25" i="2"/>
  <c r="J29" i="2"/>
  <c r="J45" i="2"/>
  <c r="J2" i="2"/>
  <c r="J22" i="2"/>
  <c r="J49" i="2"/>
  <c r="J26" i="2"/>
  <c r="J7" i="2"/>
  <c r="J46" i="2"/>
  <c r="J42" i="2"/>
  <c r="J23" i="2"/>
  <c r="J8" i="2"/>
  <c r="J47" i="2"/>
  <c r="J27" i="2"/>
  <c r="J44" i="2"/>
  <c r="J6" i="2"/>
  <c r="J43" i="2"/>
  <c r="J28" i="2"/>
  <c r="J9" i="2"/>
  <c r="J48" i="2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I2" i="1"/>
  <c r="H2" i="1"/>
  <c r="J10" i="2" l="1"/>
  <c r="I43" i="6"/>
  <c r="H43" i="6"/>
  <c r="I31" i="6"/>
  <c r="H31" i="6"/>
  <c r="H35" i="6"/>
  <c r="I35" i="6"/>
  <c r="I51" i="6"/>
  <c r="H51" i="6"/>
  <c r="K43" i="6" s="1"/>
  <c r="I55" i="6"/>
  <c r="H55" i="6"/>
  <c r="H24" i="6"/>
  <c r="I24" i="6"/>
  <c r="I28" i="6"/>
  <c r="H28" i="6"/>
  <c r="I44" i="6"/>
  <c r="H44" i="6"/>
  <c r="H48" i="6"/>
  <c r="I48" i="6"/>
  <c r="I3" i="6"/>
  <c r="H3" i="6"/>
  <c r="I15" i="6"/>
  <c r="H15" i="6"/>
  <c r="H7" i="6"/>
  <c r="I7" i="6"/>
  <c r="I36" i="6"/>
  <c r="H36" i="6"/>
  <c r="H52" i="6"/>
  <c r="I52" i="6"/>
  <c r="I56" i="6"/>
  <c r="H56" i="6"/>
  <c r="I27" i="6"/>
  <c r="H27" i="6"/>
  <c r="I32" i="6"/>
  <c r="H32" i="6"/>
  <c r="K24" i="6" s="1"/>
  <c r="I13" i="6"/>
  <c r="H13" i="6"/>
  <c r="I25" i="6"/>
  <c r="H25" i="6"/>
  <c r="I29" i="6"/>
  <c r="H29" i="6"/>
  <c r="I45" i="6"/>
  <c r="H45" i="6"/>
  <c r="I49" i="6"/>
  <c r="H49" i="6"/>
  <c r="I18" i="6"/>
  <c r="H18" i="6"/>
  <c r="I10" i="6"/>
  <c r="H10" i="6"/>
  <c r="I9" i="6"/>
  <c r="H9" i="6"/>
  <c r="I33" i="6"/>
  <c r="H33" i="6"/>
  <c r="I37" i="6"/>
  <c r="H37" i="6"/>
  <c r="I53" i="6"/>
  <c r="H53" i="6"/>
  <c r="I57" i="6"/>
  <c r="H57" i="6"/>
  <c r="H23" i="6"/>
  <c r="I23" i="6"/>
  <c r="H11" i="6"/>
  <c r="K3" i="6" s="1"/>
  <c r="I11" i="6"/>
  <c r="I6" i="6"/>
  <c r="H6" i="6"/>
  <c r="I17" i="6"/>
  <c r="H17" i="6"/>
  <c r="K9" i="6" s="1"/>
  <c r="I5" i="6"/>
  <c r="H5" i="6"/>
  <c r="I16" i="6"/>
  <c r="H16" i="6"/>
  <c r="H12" i="6"/>
  <c r="I12" i="6"/>
  <c r="I26" i="6"/>
  <c r="H26" i="6"/>
  <c r="I30" i="6"/>
  <c r="H30" i="6"/>
  <c r="I46" i="6"/>
  <c r="H46" i="6"/>
  <c r="I50" i="6"/>
  <c r="H50" i="6"/>
  <c r="I47" i="6"/>
  <c r="H47" i="6"/>
  <c r="I14" i="6"/>
  <c r="H14" i="6"/>
  <c r="I8" i="6"/>
  <c r="H8" i="6"/>
  <c r="H4" i="6"/>
  <c r="I4" i="6"/>
  <c r="I34" i="6"/>
  <c r="H34" i="6"/>
  <c r="K26" i="6" s="1"/>
  <c r="I38" i="6"/>
  <c r="H38" i="6"/>
  <c r="I54" i="6"/>
  <c r="H54" i="6"/>
  <c r="K46" i="6" s="1"/>
  <c r="I58" i="6"/>
  <c r="H58" i="6"/>
  <c r="K50" i="6" s="1"/>
  <c r="J46" i="1"/>
  <c r="J26" i="1"/>
  <c r="J43" i="1"/>
  <c r="J47" i="1"/>
  <c r="J50" i="2"/>
  <c r="J42" i="1"/>
  <c r="J2" i="1"/>
  <c r="J23" i="1"/>
  <c r="J4" i="1"/>
  <c r="J28" i="1"/>
  <c r="J44" i="1"/>
  <c r="J48" i="1"/>
  <c r="J5" i="1"/>
  <c r="J8" i="1"/>
  <c r="J3" i="1"/>
  <c r="J22" i="1"/>
  <c r="J24" i="1"/>
  <c r="J7" i="1"/>
  <c r="J25" i="1"/>
  <c r="J29" i="1"/>
  <c r="J45" i="1"/>
  <c r="J49" i="1"/>
  <c r="J9" i="1"/>
  <c r="J27" i="1"/>
  <c r="J6" i="1"/>
  <c r="J30" i="2"/>
  <c r="F8" i="3"/>
  <c r="E8" i="3"/>
  <c r="G8" i="3"/>
  <c r="K30" i="6" l="1"/>
  <c r="K49" i="6"/>
  <c r="K25" i="6"/>
  <c r="K28" i="6"/>
  <c r="K45" i="6"/>
  <c r="K48" i="6"/>
  <c r="K8" i="6"/>
  <c r="K29" i="6"/>
  <c r="K10" i="6"/>
  <c r="K7" i="6"/>
  <c r="K27" i="6"/>
  <c r="K6" i="6"/>
  <c r="K5" i="6"/>
  <c r="K23" i="6"/>
  <c r="K44" i="6"/>
  <c r="K4" i="6"/>
  <c r="K47" i="6"/>
  <c r="J30" i="1"/>
  <c r="J50" i="1"/>
  <c r="J10" i="1"/>
  <c r="E7" i="3"/>
  <c r="G7" i="3"/>
  <c r="F7" i="3"/>
  <c r="K51" i="6" l="1"/>
  <c r="K31" i="6"/>
  <c r="K11" i="6"/>
  <c r="G43" i="3"/>
  <c r="G44" i="3"/>
  <c r="F43" i="3"/>
  <c r="F44" i="3"/>
  <c r="E43" i="3"/>
  <c r="E44" i="3"/>
</calcChain>
</file>

<file path=xl/sharedStrings.xml><?xml version="1.0" encoding="utf-8"?>
<sst xmlns="http://schemas.openxmlformats.org/spreadsheetml/2006/main" count="4370" uniqueCount="117">
  <si>
    <t>M</t>
  </si>
  <si>
    <t>MNB</t>
  </si>
  <si>
    <t>MSB</t>
  </si>
  <si>
    <t>F</t>
  </si>
  <si>
    <t>s.e.</t>
  </si>
  <si>
    <t>ID</t>
  </si>
  <si>
    <t>Gender</t>
  </si>
  <si>
    <t>Age</t>
  </si>
  <si>
    <t>Rotation</t>
  </si>
  <si>
    <t>Step</t>
  </si>
  <si>
    <t>Ganong Shift (%)</t>
  </si>
  <si>
    <t>Stimulus</t>
  </si>
  <si>
    <t>Stim Type</t>
  </si>
  <si>
    <t>#K responses</t>
  </si>
  <si>
    <t>Proportion</t>
  </si>
  <si>
    <t>1_1</t>
  </si>
  <si>
    <t>2_1</t>
  </si>
  <si>
    <t>3_1</t>
  </si>
  <si>
    <t>4_1</t>
  </si>
  <si>
    <t>5_1</t>
  </si>
  <si>
    <t>6_1</t>
  </si>
  <si>
    <t>1_2</t>
  </si>
  <si>
    <t>2_2</t>
  </si>
  <si>
    <t>3_2</t>
  </si>
  <si>
    <t>4_2</t>
  </si>
  <si>
    <t>5_2</t>
  </si>
  <si>
    <t>6_2</t>
  </si>
  <si>
    <t>1_3</t>
  </si>
  <si>
    <t>2_3</t>
  </si>
  <si>
    <t>3_3</t>
  </si>
  <si>
    <t>4_3</t>
  </si>
  <si>
    <t>5_3</t>
  </si>
  <si>
    <t>6_3</t>
  </si>
  <si>
    <t>1_4</t>
  </si>
  <si>
    <t>2_4</t>
  </si>
  <si>
    <t>3_4</t>
  </si>
  <si>
    <t>4_4</t>
  </si>
  <si>
    <t>5_4</t>
  </si>
  <si>
    <t>6_4</t>
  </si>
  <si>
    <t>1_5</t>
  </si>
  <si>
    <t>2_5</t>
  </si>
  <si>
    <t>3_5</t>
  </si>
  <si>
    <t>4_5</t>
  </si>
  <si>
    <t>5_5</t>
  </si>
  <si>
    <t>6_5</t>
  </si>
  <si>
    <t>1_6</t>
  </si>
  <si>
    <t>2_6</t>
  </si>
  <si>
    <t>3_6</t>
  </si>
  <si>
    <t>4_6</t>
  </si>
  <si>
    <t>5_6</t>
  </si>
  <si>
    <t>6_6</t>
  </si>
  <si>
    <t>Mean</t>
  </si>
  <si>
    <t>Min</t>
  </si>
  <si>
    <t>Max</t>
  </si>
  <si>
    <t>Std.Err.</t>
  </si>
  <si>
    <t>_IFT</t>
  </si>
  <si>
    <t>_ISS</t>
  </si>
  <si>
    <t>Difference</t>
  </si>
  <si>
    <t>Stim</t>
  </si>
  <si>
    <t>Type</t>
  </si>
  <si>
    <t>#K Responses</t>
  </si>
  <si>
    <t>#Responses</t>
  </si>
  <si>
    <t>Ganong Shift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</si>
  <si>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</si>
  <si>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</si>
  <si>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</si>
  <si>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</si>
  <si>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</si>
  <si>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</si>
  <si>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</si>
  <si>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</si>
  <si>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</si>
  <si>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</si>
  <si>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</si>
  <si>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</si>
  <si>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</si>
  <si>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</si>
  <si>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</si>
  <si>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</si>
  <si>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</si>
  <si>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</si>
  <si>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</si>
  <si>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</si>
  <si>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</si>
  <si>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</si>
  <si>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</si>
  <si>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</si>
  <si>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</si>
  <si>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</si>
  <si>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</si>
  <si>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</si>
  <si>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</si>
  <si>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</si>
  <si>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</si>
  <si>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</si>
  <si>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</si>
  <si>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</si>
  <si>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</si>
  <si>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</si>
  <si>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#Trials</t>
  </si>
  <si>
    <t>REF</t>
  </si>
  <si>
    <t>giss_001</t>
  </si>
  <si>
    <t>giss_002</t>
  </si>
  <si>
    <t>giss_003</t>
  </si>
  <si>
    <t>giss_004</t>
  </si>
  <si>
    <t>giss_005</t>
  </si>
  <si>
    <t>giss_006</t>
  </si>
  <si>
    <t>giss_007</t>
  </si>
  <si>
    <t>giss_008</t>
  </si>
  <si>
    <t>gift_001</t>
  </si>
  <si>
    <t>gift_002</t>
  </si>
  <si>
    <t>gift_003</t>
  </si>
  <si>
    <t>gift_004</t>
  </si>
  <si>
    <t>gift_005</t>
  </si>
  <si>
    <t>gift_006</t>
  </si>
  <si>
    <t>gift_007</t>
  </si>
  <si>
    <t>gift_008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</si>
</sst>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2" fontId="0" fillId="0" borderId="0" xfId="0" applyNumberFormat="1"/>
    <xf numFmtId="2" fontId="16" fillId="0" borderId="0" xfId="0" applyNumberFormat="1" applyFont="1"/>
    <xf numFmtId="2" fontId="18" fillId="0" borderId="0" xfId="0" applyNumberFormat="1" applyFont="1"/>
    <xf numFmtId="0" fontId="0" fillId="0" borderId="0" xfId="0" quotePrefix="1"/>
    <xf numFmtId="0" fontId="16" fillId="0" borderId="0" xfId="0" applyFont="1" applyAlignment="1">
      <alignment horizontal="center"/>
    </xf>
    <xf numFmtId="9" fontId="0" fillId="0" borderId="0" xfId="0" applyNumberFormat="1"/>
    <xf numFmtId="2" fontId="0" fillId="0" borderId="0" xfId="0" applyNumberFormat="1" applyFont="1" applyAlignment="1">
      <alignment horizontal="right"/>
    </xf>
    <xf numFmtId="164" fontId="16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165" fontId="16" fillId="0" borderId="0" xfId="0" applyNumberFormat="1" applyFont="1"/>
    <xf numFmtId="0" fontId="18" fillId="0" borderId="0" xfId="0" applyFont="1"/>
    <xf numFmtId="2" fontId="19" fillId="0" borderId="0" xfId="0" applyNumberFormat="1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O71"/>
  <sheetViews>
    <sheetView tabSelected="1" zoomScaleNormal="100" workbookViewId="0"/>
  </sheetViews>
  <sheetFormatPr defaultRowHeight="14.4" x14ac:dyDescent="0.3"/>
  <cols>
    <col min="2" max="2" width="9.109375" style="9"/>
    <col min="5" max="5" width="12" bestFit="1" customWidth="1"/>
  </cols>
  <sheetData>
    <row r="5" spans="1:10" x14ac:dyDescent="0.3">
      <c r="E5" s="10"/>
      <c r="F5" s="5" t="s">
        <v>10</v>
      </c>
      <c r="G5" s="10"/>
    </row>
    <row r="6" spans="1:10" x14ac:dyDescent="0.3">
      <c r="A6" t="s">
        <v>6</v>
      </c>
      <c r="B6" s="9" t="s">
        <v>7</v>
      </c>
      <c r="C6" t="s">
        <v>5</v>
      </c>
      <c r="D6" t="s">
        <v>8</v>
      </c>
      <c r="E6" s="5" t="s">
        <v>100</v>
      </c>
      <c r="F6" s="5" t="s">
        <v>1</v>
      </c>
      <c r="G6" s="5" t="s">
        <v>2</v>
      </c>
    </row>
    <row r="7" spans="1:10" x14ac:dyDescent="0.3">
      <c r="A7" t="s">
        <v>0</v>
      </c>
      <c r="B7" s="9">
        <f>27+11/12</f>
        <v>27.916666666666668</v>
      </c>
      <c r="C7" t="s">
        <v>63</v>
      </c>
      <c r="D7" t="s">
        <v>15</v>
      </c>
      <c r="E7" s="1">
        <f t="shared" ref="E7:E42" ca="1" si="0">INDIRECT($C7&amp;"!$J$10",TRUE)</f>
        <v>6.9388939039072284E-16</v>
      </c>
      <c r="F7" s="1">
        <f t="shared" ref="F7:F42" ca="1" si="1">INDIRECT($C7&amp;"!$J$30",TRUE)</f>
        <v>2.5</v>
      </c>
      <c r="G7" s="1">
        <f t="shared" ref="G7:G42" ca="1" si="2">INDIRECT($C7&amp;"!$J$50",TRUE)</f>
        <v>8.75</v>
      </c>
      <c r="J7" s="1"/>
    </row>
    <row r="8" spans="1:10" x14ac:dyDescent="0.3">
      <c r="A8" t="s">
        <v>3</v>
      </c>
      <c r="B8" s="9">
        <f>24+3/12</f>
        <v>24.25</v>
      </c>
      <c r="C8" t="s">
        <v>64</v>
      </c>
      <c r="D8" t="s">
        <v>21</v>
      </c>
      <c r="E8" s="1">
        <f t="shared" ca="1" si="0"/>
        <v>13.750000000000002</v>
      </c>
      <c r="F8" s="1">
        <f t="shared" ca="1" si="1"/>
        <v>-5</v>
      </c>
      <c r="G8" s="1">
        <f t="shared" ca="1" si="2"/>
        <v>20</v>
      </c>
      <c r="J8" s="1"/>
    </row>
    <row r="9" spans="1:10" x14ac:dyDescent="0.3">
      <c r="A9" t="s">
        <v>3</v>
      </c>
      <c r="B9" s="9">
        <f>19+11/12</f>
        <v>19.916666666666668</v>
      </c>
      <c r="C9" t="s">
        <v>65</v>
      </c>
      <c r="D9" t="s">
        <v>27</v>
      </c>
      <c r="E9" s="1">
        <f t="shared" ca="1" si="0"/>
        <v>6.2499999999999991</v>
      </c>
      <c r="F9" s="1">
        <f t="shared" ca="1" si="1"/>
        <v>8.75</v>
      </c>
      <c r="G9" s="1">
        <f t="shared" ca="1" si="2"/>
        <v>2.4999999999999996</v>
      </c>
      <c r="J9" s="1"/>
    </row>
    <row r="10" spans="1:10" x14ac:dyDescent="0.3">
      <c r="A10" t="s">
        <v>0</v>
      </c>
      <c r="B10" s="9">
        <f>22+7/12</f>
        <v>22.583333333333332</v>
      </c>
      <c r="C10" t="s">
        <v>66</v>
      </c>
      <c r="D10" t="s">
        <v>33</v>
      </c>
      <c r="E10" s="1">
        <f t="shared" ca="1" si="0"/>
        <v>0</v>
      </c>
      <c r="F10" s="1">
        <f t="shared" ca="1" si="1"/>
        <v>1.2499999999999982</v>
      </c>
      <c r="G10" s="1">
        <f t="shared" ca="1" si="2"/>
        <v>11.249999999999998</v>
      </c>
      <c r="J10" s="1"/>
    </row>
    <row r="11" spans="1:10" x14ac:dyDescent="0.3">
      <c r="A11" t="s">
        <v>3</v>
      </c>
      <c r="B11" s="9">
        <f>45</f>
        <v>45</v>
      </c>
      <c r="C11" t="s">
        <v>67</v>
      </c>
      <c r="D11" t="s">
        <v>39</v>
      </c>
      <c r="E11" s="1">
        <f t="shared" ca="1" si="0"/>
        <v>12.5</v>
      </c>
      <c r="F11" s="1">
        <f t="shared" ca="1" si="1"/>
        <v>21.250000000000004</v>
      </c>
      <c r="G11" s="1">
        <f t="shared" ca="1" si="2"/>
        <v>12.5</v>
      </c>
      <c r="J11" s="1"/>
    </row>
    <row r="12" spans="1:10" x14ac:dyDescent="0.3">
      <c r="A12" t="s">
        <v>3</v>
      </c>
      <c r="B12" s="9">
        <f>19+1/12</f>
        <v>19.083333333333332</v>
      </c>
      <c r="C12" t="s">
        <v>68</v>
      </c>
      <c r="D12" t="s">
        <v>45</v>
      </c>
      <c r="E12" s="1">
        <f t="shared" ca="1" si="0"/>
        <v>6.2500000000000018</v>
      </c>
      <c r="F12" s="1">
        <f t="shared" ca="1" si="1"/>
        <v>1.25</v>
      </c>
      <c r="G12" s="1">
        <f t="shared" ca="1" si="2"/>
        <v>6.25</v>
      </c>
      <c r="J12" s="1"/>
    </row>
    <row r="13" spans="1:10" x14ac:dyDescent="0.3">
      <c r="A13" t="s">
        <v>3</v>
      </c>
      <c r="B13" s="9">
        <f>18+8/12</f>
        <v>18.666666666666668</v>
      </c>
      <c r="C13" t="s">
        <v>69</v>
      </c>
      <c r="D13" t="s">
        <v>16</v>
      </c>
      <c r="E13" s="1">
        <f t="shared" ca="1" si="0"/>
        <v>16.25</v>
      </c>
      <c r="F13" s="1">
        <f t="shared" ca="1" si="1"/>
        <v>10</v>
      </c>
      <c r="G13" s="1">
        <f t="shared" ca="1" si="2"/>
        <v>28.750000000000004</v>
      </c>
      <c r="J13" s="1"/>
    </row>
    <row r="14" spans="1:10" x14ac:dyDescent="0.3">
      <c r="A14" t="s">
        <v>3</v>
      </c>
      <c r="B14" s="9">
        <v>25</v>
      </c>
      <c r="C14" t="s">
        <v>70</v>
      </c>
      <c r="D14" t="s">
        <v>22</v>
      </c>
      <c r="E14" s="1">
        <f t="shared" ca="1" si="0"/>
        <v>7.5000000000000009</v>
      </c>
      <c r="F14" s="1">
        <f t="shared" ca="1" si="1"/>
        <v>1.2499999999999998</v>
      </c>
      <c r="G14" s="1">
        <f t="shared" ca="1" si="2"/>
        <v>5.0000000000000009</v>
      </c>
      <c r="J14" s="1"/>
    </row>
    <row r="15" spans="1:10" x14ac:dyDescent="0.3">
      <c r="A15" t="s">
        <v>3</v>
      </c>
      <c r="B15" s="9">
        <f>20+7/12</f>
        <v>20.583333333333332</v>
      </c>
      <c r="C15" t="s">
        <v>71</v>
      </c>
      <c r="D15" t="s">
        <v>28</v>
      </c>
      <c r="E15" s="1">
        <f t="shared" ca="1" si="0"/>
        <v>6.2499999999999982</v>
      </c>
      <c r="F15" s="1">
        <f t="shared" ca="1" si="1"/>
        <v>6.2500000000000018</v>
      </c>
      <c r="G15" s="1">
        <f t="shared" ca="1" si="2"/>
        <v>3.7500000000000004</v>
      </c>
      <c r="J15" s="1"/>
    </row>
    <row r="16" spans="1:10" x14ac:dyDescent="0.3">
      <c r="A16" t="s">
        <v>3</v>
      </c>
      <c r="B16" s="9">
        <f>24+8/12</f>
        <v>24.666666666666668</v>
      </c>
      <c r="C16" t="s">
        <v>72</v>
      </c>
      <c r="D16" t="s">
        <v>34</v>
      </c>
      <c r="E16" s="1">
        <f t="shared" ca="1" si="0"/>
        <v>12.5</v>
      </c>
      <c r="F16" s="1">
        <f t="shared" ca="1" si="1"/>
        <v>10</v>
      </c>
      <c r="G16" s="1">
        <f t="shared" ca="1" si="2"/>
        <v>17.5</v>
      </c>
      <c r="J16" s="1"/>
    </row>
    <row r="17" spans="1:7" x14ac:dyDescent="0.3">
      <c r="A17" t="s">
        <v>3</v>
      </c>
      <c r="B17" s="9">
        <f>21+3/12</f>
        <v>21.25</v>
      </c>
      <c r="C17" t="s">
        <v>73</v>
      </c>
      <c r="D17" t="s">
        <v>40</v>
      </c>
      <c r="E17" s="1">
        <f t="shared" ca="1" si="0"/>
        <v>7.5000000000000009</v>
      </c>
      <c r="F17" s="1">
        <f t="shared" ca="1" si="1"/>
        <v>-3.7499999999999991</v>
      </c>
      <c r="G17" s="1">
        <f t="shared" ca="1" si="2"/>
        <v>23.75</v>
      </c>
    </row>
    <row r="18" spans="1:7" x14ac:dyDescent="0.3">
      <c r="A18" t="s">
        <v>3</v>
      </c>
      <c r="B18" s="9">
        <v>20.5</v>
      </c>
      <c r="C18" t="s">
        <v>74</v>
      </c>
      <c r="D18" t="s">
        <v>46</v>
      </c>
      <c r="E18" s="1">
        <f t="shared" ca="1" si="0"/>
        <v>16.25</v>
      </c>
      <c r="F18" s="1">
        <f t="shared" ca="1" si="1"/>
        <v>26.25</v>
      </c>
      <c r="G18" s="1">
        <f t="shared" ca="1" si="2"/>
        <v>26.249999999999996</v>
      </c>
    </row>
    <row r="19" spans="1:7" x14ac:dyDescent="0.3">
      <c r="A19" t="s">
        <v>3</v>
      </c>
      <c r="B19" s="9">
        <f>19+8/12</f>
        <v>19.666666666666668</v>
      </c>
      <c r="C19" t="s">
        <v>75</v>
      </c>
      <c r="D19" t="s">
        <v>17</v>
      </c>
      <c r="E19" s="1">
        <f t="shared" ca="1" si="0"/>
        <v>5</v>
      </c>
      <c r="F19" s="1">
        <f t="shared" ca="1" si="1"/>
        <v>3.7500000000000004</v>
      </c>
      <c r="G19" s="1">
        <f t="shared" ca="1" si="2"/>
        <v>10</v>
      </c>
    </row>
    <row r="20" spans="1:7" x14ac:dyDescent="0.3">
      <c r="A20" t="s">
        <v>3</v>
      </c>
      <c r="B20" s="9">
        <f>22+4/12</f>
        <v>22.333333333333332</v>
      </c>
      <c r="C20" t="s">
        <v>76</v>
      </c>
      <c r="D20" t="s">
        <v>23</v>
      </c>
      <c r="E20" s="1">
        <f t="shared" ca="1" si="0"/>
        <v>8.75</v>
      </c>
      <c r="F20" s="1">
        <f t="shared" ca="1" si="1"/>
        <v>15.000000000000002</v>
      </c>
      <c r="G20" s="1">
        <f t="shared" ca="1" si="2"/>
        <v>16.25</v>
      </c>
    </row>
    <row r="21" spans="1:7" x14ac:dyDescent="0.3">
      <c r="A21" t="s">
        <v>3</v>
      </c>
      <c r="B21" s="9">
        <v>20.5</v>
      </c>
      <c r="C21" t="s">
        <v>77</v>
      </c>
      <c r="D21" t="s">
        <v>29</v>
      </c>
      <c r="E21" s="1">
        <f t="shared" ca="1" si="0"/>
        <v>2.4999999999999996</v>
      </c>
      <c r="F21" s="1">
        <f t="shared" ca="1" si="1"/>
        <v>10</v>
      </c>
      <c r="G21" s="1">
        <f t="shared" ca="1" si="2"/>
        <v>12.5</v>
      </c>
    </row>
    <row r="22" spans="1:7" x14ac:dyDescent="0.3">
      <c r="A22" t="s">
        <v>3</v>
      </c>
      <c r="B22" s="9">
        <f>19+2/12</f>
        <v>19.166666666666668</v>
      </c>
      <c r="C22" t="s">
        <v>78</v>
      </c>
      <c r="D22" t="s">
        <v>35</v>
      </c>
      <c r="E22" s="1">
        <f t="shared" ca="1" si="0"/>
        <v>3.75</v>
      </c>
      <c r="F22" s="1">
        <f t="shared" ca="1" si="1"/>
        <v>-7.5000000000000009</v>
      </c>
      <c r="G22" s="1">
        <f t="shared" ca="1" si="2"/>
        <v>22.5</v>
      </c>
    </row>
    <row r="23" spans="1:7" x14ac:dyDescent="0.3">
      <c r="A23" t="s">
        <v>3</v>
      </c>
      <c r="B23" s="9">
        <f>25+11/12</f>
        <v>25.916666666666668</v>
      </c>
      <c r="C23" t="s">
        <v>79</v>
      </c>
      <c r="D23" t="s">
        <v>41</v>
      </c>
      <c r="E23" s="1">
        <f t="shared" ca="1" si="0"/>
        <v>22.499999999999996</v>
      </c>
      <c r="F23" s="1">
        <f t="shared" ca="1" si="1"/>
        <v>17.5</v>
      </c>
      <c r="G23" s="1">
        <f t="shared" ca="1" si="2"/>
        <v>41.25</v>
      </c>
    </row>
    <row r="24" spans="1:7" x14ac:dyDescent="0.3">
      <c r="A24" t="s">
        <v>3</v>
      </c>
      <c r="B24" s="9">
        <f>46+4/12</f>
        <v>46.333333333333336</v>
      </c>
      <c r="C24" t="s">
        <v>80</v>
      </c>
      <c r="D24" t="s">
        <v>47</v>
      </c>
      <c r="E24" s="1">
        <f t="shared" ca="1" si="0"/>
        <v>11.250000000000002</v>
      </c>
      <c r="F24" s="1">
        <f t="shared" ca="1" si="1"/>
        <v>11.25</v>
      </c>
      <c r="G24" s="1">
        <f t="shared" ca="1" si="2"/>
        <v>23.75</v>
      </c>
    </row>
    <row r="25" spans="1:7" x14ac:dyDescent="0.3">
      <c r="A25" t="s">
        <v>0</v>
      </c>
      <c r="B25" s="9">
        <f>40.5</f>
        <v>40.5</v>
      </c>
      <c r="C25" t="s">
        <v>81</v>
      </c>
      <c r="D25" t="s">
        <v>18</v>
      </c>
      <c r="E25" s="1">
        <f t="shared" ca="1" si="0"/>
        <v>6.25</v>
      </c>
      <c r="F25" s="1">
        <f t="shared" ca="1" si="1"/>
        <v>11.249999999999998</v>
      </c>
      <c r="G25" s="1">
        <f t="shared" ca="1" si="2"/>
        <v>12.5</v>
      </c>
    </row>
    <row r="26" spans="1:7" x14ac:dyDescent="0.3">
      <c r="A26" t="s">
        <v>3</v>
      </c>
      <c r="B26" s="9">
        <f>49.1</f>
        <v>49.1</v>
      </c>
      <c r="C26" t="s">
        <v>82</v>
      </c>
      <c r="D26" t="s">
        <v>24</v>
      </c>
      <c r="E26" s="1">
        <f t="shared" ca="1" si="0"/>
        <v>13.750000000000002</v>
      </c>
      <c r="F26" s="1">
        <f t="shared" ca="1" si="1"/>
        <v>-3.4694469519536142E-16</v>
      </c>
      <c r="G26" s="1">
        <f t="shared" ca="1" si="2"/>
        <v>28.750000000000004</v>
      </c>
    </row>
    <row r="27" spans="1:7" x14ac:dyDescent="0.3">
      <c r="A27" t="s">
        <v>3</v>
      </c>
      <c r="B27" s="9">
        <f>29+1/12</f>
        <v>29.083333333333332</v>
      </c>
      <c r="C27" t="s">
        <v>83</v>
      </c>
      <c r="D27" t="s">
        <v>30</v>
      </c>
      <c r="E27" s="1">
        <f t="shared" ca="1" si="0"/>
        <v>15.000000000000002</v>
      </c>
      <c r="F27" s="1">
        <f t="shared" ca="1" si="1"/>
        <v>1.2499999999999993</v>
      </c>
      <c r="G27" s="1">
        <f t="shared" ca="1" si="2"/>
        <v>30</v>
      </c>
    </row>
    <row r="28" spans="1:7" x14ac:dyDescent="0.3">
      <c r="A28" t="s">
        <v>0</v>
      </c>
      <c r="B28" s="9">
        <f>19+10/12</f>
        <v>19.833333333333332</v>
      </c>
      <c r="C28" t="s">
        <v>84</v>
      </c>
      <c r="D28" t="s">
        <v>36</v>
      </c>
      <c r="E28" s="1">
        <f t="shared" ca="1" si="0"/>
        <v>1.3877787807814457E-15</v>
      </c>
      <c r="F28" s="1">
        <f t="shared" ca="1" si="1"/>
        <v>-10</v>
      </c>
      <c r="G28" s="1">
        <f t="shared" ca="1" si="2"/>
        <v>-6.25</v>
      </c>
    </row>
    <row r="29" spans="1:7" x14ac:dyDescent="0.3">
      <c r="A29" t="s">
        <v>3</v>
      </c>
      <c r="B29" s="9">
        <f>19+3/12</f>
        <v>19.25</v>
      </c>
      <c r="C29" t="s">
        <v>85</v>
      </c>
      <c r="D29" t="s">
        <v>42</v>
      </c>
      <c r="E29" s="1">
        <f t="shared" ca="1" si="0"/>
        <v>16.25</v>
      </c>
      <c r="F29" s="1">
        <f t="shared" ca="1" si="1"/>
        <v>6.2500000000000018</v>
      </c>
      <c r="G29" s="1">
        <f t="shared" ca="1" si="2"/>
        <v>17.500000000000004</v>
      </c>
    </row>
    <row r="30" spans="1:7" x14ac:dyDescent="0.3">
      <c r="A30" t="s">
        <v>3</v>
      </c>
      <c r="B30" s="9">
        <v>19</v>
      </c>
      <c r="C30" t="s">
        <v>86</v>
      </c>
      <c r="D30" t="s">
        <v>48</v>
      </c>
      <c r="E30" s="1">
        <f t="shared" ca="1" si="0"/>
        <v>3.7500000000000004</v>
      </c>
      <c r="F30" s="1">
        <f t="shared" ca="1" si="1"/>
        <v>3.75</v>
      </c>
      <c r="G30" s="1">
        <f t="shared" ca="1" si="2"/>
        <v>12.5</v>
      </c>
    </row>
    <row r="31" spans="1:7" x14ac:dyDescent="0.3">
      <c r="A31" t="s">
        <v>3</v>
      </c>
      <c r="B31" s="9">
        <f>19+2/12</f>
        <v>19.166666666666668</v>
      </c>
      <c r="C31" t="s">
        <v>87</v>
      </c>
      <c r="D31" t="s">
        <v>19</v>
      </c>
      <c r="E31" s="1">
        <f t="shared" ca="1" si="0"/>
        <v>13.750000000000002</v>
      </c>
      <c r="F31" s="1">
        <f t="shared" ca="1" si="1"/>
        <v>20</v>
      </c>
      <c r="G31" s="1">
        <f t="shared" ca="1" si="2"/>
        <v>28.750000000000004</v>
      </c>
    </row>
    <row r="32" spans="1:7" x14ac:dyDescent="0.3">
      <c r="A32" t="s">
        <v>3</v>
      </c>
      <c r="B32" s="9">
        <f>19+3/12</f>
        <v>19.25</v>
      </c>
      <c r="C32" t="s">
        <v>88</v>
      </c>
      <c r="D32" t="s">
        <v>25</v>
      </c>
      <c r="E32" s="1">
        <f t="shared" ca="1" si="0"/>
        <v>16.249999999999996</v>
      </c>
      <c r="F32" s="1">
        <f t="shared" ca="1" si="1"/>
        <v>6.2500000000000018</v>
      </c>
      <c r="G32" s="1">
        <f t="shared" ca="1" si="2"/>
        <v>17.5</v>
      </c>
    </row>
    <row r="33" spans="1:10" x14ac:dyDescent="0.3">
      <c r="A33" t="s">
        <v>3</v>
      </c>
      <c r="B33" s="9">
        <f>18+4/12</f>
        <v>18.333333333333332</v>
      </c>
      <c r="C33" t="s">
        <v>89</v>
      </c>
      <c r="D33" t="s">
        <v>31</v>
      </c>
      <c r="E33" s="1">
        <f t="shared" ca="1" si="0"/>
        <v>12.5</v>
      </c>
      <c r="F33" s="1">
        <f t="shared" ca="1" si="1"/>
        <v>11.249999999999998</v>
      </c>
      <c r="G33" s="1">
        <f t="shared" ca="1" si="2"/>
        <v>16.249999999999996</v>
      </c>
    </row>
    <row r="34" spans="1:10" x14ac:dyDescent="0.3">
      <c r="A34" t="s">
        <v>3</v>
      </c>
      <c r="B34" s="9">
        <f>20+5/12</f>
        <v>20.416666666666668</v>
      </c>
      <c r="C34" t="s">
        <v>90</v>
      </c>
      <c r="D34" t="s">
        <v>37</v>
      </c>
      <c r="E34" s="1">
        <f t="shared" ca="1" si="0"/>
        <v>15</v>
      </c>
      <c r="F34" s="1">
        <f t="shared" ca="1" si="1"/>
        <v>6.25</v>
      </c>
      <c r="G34" s="1">
        <f t="shared" ca="1" si="2"/>
        <v>13.750000000000002</v>
      </c>
    </row>
    <row r="35" spans="1:10" x14ac:dyDescent="0.3">
      <c r="A35" t="s">
        <v>3</v>
      </c>
      <c r="B35" s="9">
        <f>18+6/12</f>
        <v>18.5</v>
      </c>
      <c r="C35" t="s">
        <v>91</v>
      </c>
      <c r="D35" t="s">
        <v>43</v>
      </c>
      <c r="E35" s="1">
        <f t="shared" ca="1" si="0"/>
        <v>11.25</v>
      </c>
      <c r="F35" s="1">
        <f t="shared" ca="1" si="1"/>
        <v>20</v>
      </c>
      <c r="G35" s="1">
        <f t="shared" ca="1" si="2"/>
        <v>17.5</v>
      </c>
    </row>
    <row r="36" spans="1:10" x14ac:dyDescent="0.3">
      <c r="A36" t="s">
        <v>3</v>
      </c>
      <c r="B36" s="9">
        <f>20+3/12</f>
        <v>20.25</v>
      </c>
      <c r="C36" t="s">
        <v>92</v>
      </c>
      <c r="D36" t="s">
        <v>49</v>
      </c>
      <c r="E36" s="1">
        <f t="shared" ca="1" si="0"/>
        <v>6.25</v>
      </c>
      <c r="F36" s="1">
        <f t="shared" ca="1" si="1"/>
        <v>11.25</v>
      </c>
      <c r="G36" s="1">
        <f t="shared" ca="1" si="2"/>
        <v>3.75</v>
      </c>
    </row>
    <row r="37" spans="1:10" x14ac:dyDescent="0.3">
      <c r="A37" t="s">
        <v>3</v>
      </c>
      <c r="B37" s="9">
        <f>19+3/12</f>
        <v>19.25</v>
      </c>
      <c r="C37" t="s">
        <v>93</v>
      </c>
      <c r="D37" t="s">
        <v>20</v>
      </c>
      <c r="E37" s="1">
        <f t="shared" ca="1" si="0"/>
        <v>17.5</v>
      </c>
      <c r="F37" s="1">
        <f t="shared" ca="1" si="1"/>
        <v>-4.9999999999999991</v>
      </c>
      <c r="G37" s="1">
        <f t="shared" ca="1" si="2"/>
        <v>23.75</v>
      </c>
    </row>
    <row r="38" spans="1:10" x14ac:dyDescent="0.3">
      <c r="A38" t="s">
        <v>3</v>
      </c>
      <c r="B38" s="9">
        <f>19+7/12</f>
        <v>19.583333333333332</v>
      </c>
      <c r="C38" t="s">
        <v>94</v>
      </c>
      <c r="D38" t="s">
        <v>26</v>
      </c>
      <c r="E38" s="1">
        <f t="shared" ca="1" si="0"/>
        <v>3.7499999999999991</v>
      </c>
      <c r="F38" s="1">
        <f t="shared" ca="1" si="1"/>
        <v>-1.2499999999999998</v>
      </c>
      <c r="G38" s="1">
        <f t="shared" ca="1" si="2"/>
        <v>3.7500000000000004</v>
      </c>
    </row>
    <row r="39" spans="1:10" x14ac:dyDescent="0.3">
      <c r="A39" t="s">
        <v>3</v>
      </c>
      <c r="B39" s="9">
        <f>19+11/12</f>
        <v>19.916666666666668</v>
      </c>
      <c r="C39" t="s">
        <v>95</v>
      </c>
      <c r="D39" t="s">
        <v>32</v>
      </c>
      <c r="E39" s="1">
        <f t="shared" ca="1" si="0"/>
        <v>3.7499999999999991</v>
      </c>
      <c r="F39" s="1">
        <f t="shared" ca="1" si="1"/>
        <v>2.4999999999999996</v>
      </c>
      <c r="G39" s="1">
        <f t="shared" ca="1" si="2"/>
        <v>2.5000000000000004</v>
      </c>
    </row>
    <row r="40" spans="1:10" x14ac:dyDescent="0.3">
      <c r="A40" t="s">
        <v>3</v>
      </c>
      <c r="B40" s="9">
        <f>18+10/12</f>
        <v>18.833333333333332</v>
      </c>
      <c r="C40" t="s">
        <v>96</v>
      </c>
      <c r="D40" t="s">
        <v>38</v>
      </c>
      <c r="E40" s="1">
        <f t="shared" ca="1" si="0"/>
        <v>13.750000000000002</v>
      </c>
      <c r="F40" s="1">
        <f t="shared" ca="1" si="1"/>
        <v>23.75</v>
      </c>
      <c r="G40" s="1">
        <f t="shared" ca="1" si="2"/>
        <v>23.75</v>
      </c>
    </row>
    <row r="41" spans="1:10" x14ac:dyDescent="0.3">
      <c r="A41" t="s">
        <v>3</v>
      </c>
      <c r="B41" s="9">
        <v>19</v>
      </c>
      <c r="C41" t="s">
        <v>97</v>
      </c>
      <c r="D41" t="s">
        <v>44</v>
      </c>
      <c r="E41" s="1">
        <f t="shared" ca="1" si="0"/>
        <v>7.5</v>
      </c>
      <c r="F41" s="1">
        <f t="shared" ca="1" si="1"/>
        <v>3.75</v>
      </c>
      <c r="G41" s="1">
        <f t="shared" ca="1" si="2"/>
        <v>5</v>
      </c>
    </row>
    <row r="42" spans="1:10" x14ac:dyDescent="0.3">
      <c r="A42" t="s">
        <v>0</v>
      </c>
      <c r="B42" s="9">
        <f>18+8/12</f>
        <v>18.666666666666668</v>
      </c>
      <c r="C42" t="s">
        <v>98</v>
      </c>
      <c r="D42" t="s">
        <v>50</v>
      </c>
      <c r="E42" s="1">
        <f t="shared" ca="1" si="0"/>
        <v>22.499999999999996</v>
      </c>
      <c r="F42" s="1">
        <f t="shared" ca="1" si="1"/>
        <v>-1.25</v>
      </c>
      <c r="G42" s="1">
        <f t="shared" ca="1" si="2"/>
        <v>0</v>
      </c>
    </row>
    <row r="43" spans="1:10" x14ac:dyDescent="0.3">
      <c r="A43" s="11" t="s">
        <v>51</v>
      </c>
      <c r="B43" s="12">
        <f>AVERAGE(B7:B42)</f>
        <v>23.646296296296299</v>
      </c>
      <c r="D43" s="11" t="s">
        <v>51</v>
      </c>
      <c r="E43" s="2">
        <f ca="1">AVERAGE(E7:E42)</f>
        <v>9.9305555555555554</v>
      </c>
      <c r="F43" s="2">
        <f t="shared" ref="F43:G43" ca="1" si="3">AVERAGE(F7:F42)</f>
        <v>6.666666666666667</v>
      </c>
      <c r="G43" s="2">
        <f t="shared" ca="1" si="3"/>
        <v>15.104166666666666</v>
      </c>
      <c r="J43" s="2"/>
    </row>
    <row r="44" spans="1:10" x14ac:dyDescent="0.3">
      <c r="A44" t="s">
        <v>52</v>
      </c>
      <c r="B44" s="9">
        <f>MIN(B7:B42)</f>
        <v>18.333333333333332</v>
      </c>
      <c r="D44" s="13" t="s">
        <v>54</v>
      </c>
      <c r="E44" s="3">
        <f ca="1">SQRT(VAR(E7:E42)/COUNT(E7:E42))</f>
        <v>1.0083289605922063</v>
      </c>
      <c r="F44" s="3">
        <f t="shared" ref="F44:G44" ca="1" si="4">SQRT(VAR(F7:F42)/COUNT(F7:F42))</f>
        <v>1.4798581549358569</v>
      </c>
      <c r="G44" s="3">
        <f t="shared" ca="1" si="4"/>
        <v>1.7304570629823202</v>
      </c>
      <c r="J44" s="3"/>
    </row>
    <row r="45" spans="1:10" x14ac:dyDescent="0.3">
      <c r="A45" t="s">
        <v>53</v>
      </c>
      <c r="B45" s="9">
        <f>MAX(B7:B42)</f>
        <v>49.1</v>
      </c>
    </row>
    <row r="46" spans="1:10" x14ac:dyDescent="0.3">
      <c r="E46" s="7"/>
      <c r="F46" s="7"/>
      <c r="G46" s="7"/>
    </row>
    <row r="47" spans="1:10" x14ac:dyDescent="0.3">
      <c r="D47" s="6"/>
      <c r="E47" s="7"/>
      <c r="F47" s="7"/>
      <c r="G47" s="7"/>
    </row>
    <row r="48" spans="1:10" x14ac:dyDescent="0.3">
      <c r="D48" s="6"/>
      <c r="E48" s="7"/>
      <c r="F48" s="7"/>
      <c r="G48" s="7"/>
    </row>
    <row r="49" spans="4:15" x14ac:dyDescent="0.3">
      <c r="D49" s="6"/>
      <c r="E49" s="7"/>
      <c r="F49" s="7"/>
      <c r="G49" s="7"/>
    </row>
    <row r="50" spans="4:15" x14ac:dyDescent="0.3">
      <c r="D50" s="6"/>
      <c r="E50" s="7"/>
      <c r="F50" s="7"/>
      <c r="G50" s="7"/>
    </row>
    <row r="51" spans="4:15" x14ac:dyDescent="0.3">
      <c r="D51" s="6"/>
      <c r="E51" s="7"/>
      <c r="F51" s="7"/>
      <c r="G51" s="7"/>
    </row>
    <row r="52" spans="4:15" x14ac:dyDescent="0.3">
      <c r="E52" s="7"/>
      <c r="F52" s="7"/>
      <c r="G52" s="7"/>
    </row>
    <row r="53" spans="4:15" x14ac:dyDescent="0.3">
      <c r="D53" s="6"/>
      <c r="E53" s="7"/>
      <c r="F53" s="7"/>
      <c r="G53" s="7"/>
    </row>
    <row r="54" spans="4:15" x14ac:dyDescent="0.3">
      <c r="E54" s="1"/>
      <c r="F54" s="1"/>
      <c r="G54" s="1"/>
      <c r="H54" s="1"/>
      <c r="I54" s="1"/>
      <c r="L54" s="1"/>
      <c r="O54" s="1"/>
    </row>
    <row r="55" spans="4:15" x14ac:dyDescent="0.3">
      <c r="E55" s="1"/>
      <c r="F55" s="1"/>
      <c r="G55" s="1"/>
      <c r="H55" s="1"/>
      <c r="L55" s="1"/>
      <c r="O55" s="1"/>
    </row>
    <row r="56" spans="4:15" x14ac:dyDescent="0.3">
      <c r="E56" s="1"/>
      <c r="F56" s="1"/>
      <c r="G56" s="1"/>
      <c r="H56" s="1"/>
      <c r="L56" s="1"/>
      <c r="O56" s="1"/>
    </row>
    <row r="57" spans="4:15" x14ac:dyDescent="0.3">
      <c r="E57" s="1"/>
      <c r="F57" s="1"/>
      <c r="G57" s="1"/>
      <c r="H57" s="1"/>
      <c r="I57" s="1"/>
      <c r="J57" s="1"/>
      <c r="K57" s="1"/>
      <c r="L57" s="1"/>
      <c r="O57" s="1"/>
    </row>
    <row r="58" spans="4:15" x14ac:dyDescent="0.3">
      <c r="E58" s="1"/>
      <c r="F58" s="1"/>
      <c r="G58" s="1"/>
      <c r="H58" s="1"/>
      <c r="I58" s="1"/>
      <c r="J58" s="1"/>
      <c r="K58" s="1"/>
      <c r="L58" s="1"/>
      <c r="O58" s="1"/>
    </row>
    <row r="59" spans="4:15" x14ac:dyDescent="0.3">
      <c r="E59" s="1"/>
      <c r="F59" s="1"/>
      <c r="G59" s="1"/>
      <c r="H59" s="1"/>
      <c r="I59" s="1"/>
      <c r="J59" s="1"/>
      <c r="K59" s="1"/>
      <c r="L59" s="1"/>
      <c r="O59" s="1"/>
    </row>
    <row r="60" spans="4:15" x14ac:dyDescent="0.3">
      <c r="E60" s="3"/>
      <c r="F60" s="3"/>
      <c r="G60" s="3"/>
      <c r="H60" s="1"/>
      <c r="L60" s="1"/>
      <c r="O60" s="1"/>
    </row>
    <row r="61" spans="4:15" x14ac:dyDescent="0.3">
      <c r="H61" s="1"/>
      <c r="L61" s="1"/>
      <c r="O61" s="1"/>
    </row>
    <row r="62" spans="4:15" x14ac:dyDescent="0.3">
      <c r="H62" s="1"/>
      <c r="L62" s="1"/>
      <c r="O62" s="1"/>
    </row>
    <row r="63" spans="4:15" x14ac:dyDescent="0.3">
      <c r="H63" s="1"/>
      <c r="L63" s="1"/>
      <c r="O63" s="1"/>
    </row>
    <row r="64" spans="4:15" x14ac:dyDescent="0.3">
      <c r="H64" s="1"/>
      <c r="L64" s="1"/>
      <c r="O64" s="1"/>
    </row>
    <row r="65" spans="5:8" x14ac:dyDescent="0.3">
      <c r="E65" s="1"/>
      <c r="F65" s="1"/>
      <c r="G65" s="1"/>
      <c r="H65" s="1"/>
    </row>
    <row r="66" spans="5:8" x14ac:dyDescent="0.3">
      <c r="E66" s="1"/>
      <c r="F66" s="1"/>
      <c r="G66" s="1"/>
    </row>
    <row r="67" spans="5:8" x14ac:dyDescent="0.3">
      <c r="E67" s="1"/>
      <c r="F67" s="1"/>
      <c r="G67" s="1"/>
    </row>
    <row r="68" spans="5:8" x14ac:dyDescent="0.3">
      <c r="E68" s="1"/>
      <c r="F68" s="1"/>
      <c r="G68" s="1"/>
    </row>
    <row r="69" spans="5:8" x14ac:dyDescent="0.3">
      <c r="E69" s="1"/>
      <c r="F69" s="1"/>
      <c r="G69" s="1"/>
    </row>
    <row r="70" spans="5:8" x14ac:dyDescent="0.3">
      <c r="E70" s="1"/>
      <c r="F70" s="1"/>
      <c r="G70" s="1"/>
    </row>
    <row r="71" spans="5:8" x14ac:dyDescent="0.3">
      <c r="E71" s="1"/>
      <c r="F71" s="1"/>
      <c r="G71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</v>
      </c>
      <c r="J5">
        <f t="shared" si="2"/>
        <v>0</v>
      </c>
    </row>
    <row r="6" spans="1:10" x14ac:dyDescent="0.3">
      <c r="A6" t="s">
        <v>113</v>
      </c>
      <c r="B6" t="s">
        <v>100</v>
      </c>
      <c r="C6">
        <v>0</v>
      </c>
      <c r="D6">
        <v>10</v>
      </c>
      <c r="G6">
        <v>5</v>
      </c>
      <c r="H6">
        <f t="shared" si="0"/>
        <v>0</v>
      </c>
      <c r="I6">
        <f t="shared" si="1"/>
        <v>0.4</v>
      </c>
      <c r="J6">
        <f t="shared" si="2"/>
        <v>0.4</v>
      </c>
    </row>
    <row r="7" spans="1:10" x14ac:dyDescent="0.3">
      <c r="A7" t="s">
        <v>114</v>
      </c>
      <c r="B7" t="s">
        <v>100</v>
      </c>
      <c r="C7">
        <v>7</v>
      </c>
      <c r="D7">
        <v>10</v>
      </c>
      <c r="G7">
        <v>6</v>
      </c>
      <c r="H7">
        <f t="shared" si="0"/>
        <v>0.7</v>
      </c>
      <c r="I7">
        <f t="shared" si="1"/>
        <v>0.9</v>
      </c>
      <c r="J7">
        <f t="shared" si="2"/>
        <v>0.20000000000000007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7.5000000000000009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0</v>
      </c>
      <c r="D13">
        <v>10</v>
      </c>
    </row>
    <row r="14" spans="1:10" x14ac:dyDescent="0.3">
      <c r="A14" t="s">
        <v>105</v>
      </c>
      <c r="B14" t="s">
        <v>100</v>
      </c>
      <c r="C14">
        <v>4</v>
      </c>
      <c r="D14">
        <v>10</v>
      </c>
    </row>
    <row r="15" spans="1:10" x14ac:dyDescent="0.3">
      <c r="A15" t="s">
        <v>106</v>
      </c>
      <c r="B15" t="s">
        <v>100</v>
      </c>
      <c r="C15">
        <v>9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</v>
      </c>
      <c r="J25">
        <f t="shared" si="5"/>
        <v>0</v>
      </c>
    </row>
    <row r="26" spans="1:10" x14ac:dyDescent="0.3">
      <c r="A26" t="s">
        <v>113</v>
      </c>
      <c r="B26" t="s">
        <v>1</v>
      </c>
      <c r="C26">
        <v>5</v>
      </c>
      <c r="D26">
        <v>10</v>
      </c>
      <c r="G26">
        <v>5</v>
      </c>
      <c r="H26">
        <f t="shared" si="3"/>
        <v>0.5</v>
      </c>
      <c r="I26">
        <f t="shared" si="4"/>
        <v>0.6</v>
      </c>
      <c r="J26">
        <f t="shared" si="5"/>
        <v>9.9999999999999978E-2</v>
      </c>
    </row>
    <row r="27" spans="1:10" x14ac:dyDescent="0.3">
      <c r="A27" t="s">
        <v>114</v>
      </c>
      <c r="B27" t="s">
        <v>1</v>
      </c>
      <c r="C27">
        <v>2</v>
      </c>
      <c r="D27">
        <v>10</v>
      </c>
      <c r="G27">
        <v>6</v>
      </c>
      <c r="H27">
        <f t="shared" si="3"/>
        <v>0.2</v>
      </c>
      <c r="I27">
        <f t="shared" si="4"/>
        <v>0.3</v>
      </c>
      <c r="J27">
        <f t="shared" si="5"/>
        <v>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0.9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1.2499999999999998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6</v>
      </c>
      <c r="D34">
        <v>10</v>
      </c>
    </row>
    <row r="35" spans="1:10" x14ac:dyDescent="0.3">
      <c r="A35" t="s">
        <v>106</v>
      </c>
      <c r="B35" t="s">
        <v>1</v>
      </c>
      <c r="C35">
        <v>3</v>
      </c>
      <c r="D35">
        <v>10</v>
      </c>
    </row>
    <row r="36" spans="1:10" x14ac:dyDescent="0.3">
      <c r="A36" t="s">
        <v>107</v>
      </c>
      <c r="B36" t="s">
        <v>1</v>
      </c>
      <c r="C36">
        <v>9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</v>
      </c>
      <c r="J45">
        <f t="shared" si="8"/>
        <v>0</v>
      </c>
    </row>
    <row r="46" spans="1:10" x14ac:dyDescent="0.3">
      <c r="A46" t="s">
        <v>113</v>
      </c>
      <c r="B46" t="s">
        <v>2</v>
      </c>
      <c r="C46">
        <v>3</v>
      </c>
      <c r="D46">
        <v>10</v>
      </c>
      <c r="G46">
        <v>5</v>
      </c>
      <c r="H46">
        <f t="shared" si="6"/>
        <v>0.3</v>
      </c>
      <c r="I46">
        <f t="shared" si="7"/>
        <v>0.4</v>
      </c>
      <c r="J46">
        <f t="shared" si="8"/>
        <v>0.10000000000000003</v>
      </c>
    </row>
    <row r="47" spans="1:10" x14ac:dyDescent="0.3">
      <c r="A47" t="s">
        <v>114</v>
      </c>
      <c r="B47" t="s">
        <v>2</v>
      </c>
      <c r="C47">
        <v>6</v>
      </c>
      <c r="D47">
        <v>10</v>
      </c>
      <c r="G47">
        <v>6</v>
      </c>
      <c r="H47">
        <f t="shared" si="6"/>
        <v>0.6</v>
      </c>
      <c r="I47">
        <f t="shared" si="7"/>
        <v>0.9</v>
      </c>
      <c r="J47">
        <f t="shared" si="8"/>
        <v>0.30000000000000004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5.0000000000000009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0</v>
      </c>
      <c r="D53">
        <v>10</v>
      </c>
    </row>
    <row r="54" spans="1:10" x14ac:dyDescent="0.3">
      <c r="A54" t="s">
        <v>105</v>
      </c>
      <c r="B54" t="s">
        <v>2</v>
      </c>
      <c r="C54">
        <v>4</v>
      </c>
      <c r="D54">
        <v>10</v>
      </c>
    </row>
    <row r="55" spans="1:10" x14ac:dyDescent="0.3">
      <c r="A55" t="s">
        <v>106</v>
      </c>
      <c r="B55" t="s">
        <v>2</v>
      </c>
      <c r="C55">
        <v>9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1</v>
      </c>
      <c r="D4">
        <v>10</v>
      </c>
      <c r="G4">
        <v>3</v>
      </c>
      <c r="H4">
        <f t="shared" si="0"/>
        <v>0.1</v>
      </c>
      <c r="I4">
        <f t="shared" si="1"/>
        <v>0</v>
      </c>
      <c r="J4">
        <f t="shared" si="2"/>
        <v>-0.1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0.1</v>
      </c>
      <c r="J5">
        <f t="shared" si="2"/>
        <v>0.1</v>
      </c>
    </row>
    <row r="6" spans="1:10" x14ac:dyDescent="0.3">
      <c r="A6" t="s">
        <v>113</v>
      </c>
      <c r="B6" t="s">
        <v>100</v>
      </c>
      <c r="C6">
        <v>4</v>
      </c>
      <c r="D6">
        <v>10</v>
      </c>
      <c r="G6">
        <v>5</v>
      </c>
      <c r="H6">
        <f t="shared" si="0"/>
        <v>0.4</v>
      </c>
      <c r="I6">
        <f t="shared" si="1"/>
        <v>0.7</v>
      </c>
      <c r="J6">
        <f t="shared" si="2"/>
        <v>0.29999999999999993</v>
      </c>
    </row>
    <row r="7" spans="1:10" x14ac:dyDescent="0.3">
      <c r="A7" t="s">
        <v>114</v>
      </c>
      <c r="B7" t="s">
        <v>100</v>
      </c>
      <c r="C7">
        <v>8</v>
      </c>
      <c r="D7">
        <v>10</v>
      </c>
      <c r="G7">
        <v>6</v>
      </c>
      <c r="H7">
        <f t="shared" si="0"/>
        <v>0.8</v>
      </c>
      <c r="I7">
        <f t="shared" si="1"/>
        <v>1</v>
      </c>
      <c r="J7">
        <f t="shared" si="2"/>
        <v>0.19999999999999996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6.2499999999999982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1</v>
      </c>
      <c r="D13">
        <v>10</v>
      </c>
    </row>
    <row r="14" spans="1:10" x14ac:dyDescent="0.3">
      <c r="A14" t="s">
        <v>105</v>
      </c>
      <c r="B14" t="s">
        <v>100</v>
      </c>
      <c r="C14">
        <v>7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1</v>
      </c>
      <c r="D22">
        <v>10</v>
      </c>
      <c r="G22">
        <v>1</v>
      </c>
      <c r="H22">
        <f>C22/D22</f>
        <v>0.1</v>
      </c>
      <c r="I22">
        <f>C30/D30</f>
        <v>0</v>
      </c>
      <c r="J22">
        <f>I22-H22</f>
        <v>-0.1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0.2</v>
      </c>
      <c r="J24">
        <f t="shared" si="5"/>
        <v>0.2</v>
      </c>
    </row>
    <row r="25" spans="1:10" x14ac:dyDescent="0.3">
      <c r="A25" t="s">
        <v>112</v>
      </c>
      <c r="B25" t="s">
        <v>1</v>
      </c>
      <c r="C25">
        <v>3</v>
      </c>
      <c r="D25">
        <v>10</v>
      </c>
      <c r="G25">
        <v>4</v>
      </c>
      <c r="H25">
        <f t="shared" si="3"/>
        <v>0.3</v>
      </c>
      <c r="I25">
        <f t="shared" si="4"/>
        <v>0.4</v>
      </c>
      <c r="J25">
        <f t="shared" si="5"/>
        <v>0.10000000000000003</v>
      </c>
    </row>
    <row r="26" spans="1:10" x14ac:dyDescent="0.3">
      <c r="A26" t="s">
        <v>113</v>
      </c>
      <c r="B26" t="s">
        <v>1</v>
      </c>
      <c r="C26">
        <v>6</v>
      </c>
      <c r="D26">
        <v>10</v>
      </c>
      <c r="G26">
        <v>5</v>
      </c>
      <c r="H26">
        <f t="shared" si="3"/>
        <v>0.6</v>
      </c>
      <c r="I26">
        <f t="shared" si="4"/>
        <v>0.8</v>
      </c>
      <c r="J26">
        <f t="shared" si="5"/>
        <v>0.20000000000000007</v>
      </c>
    </row>
    <row r="27" spans="1:10" x14ac:dyDescent="0.3">
      <c r="A27" t="s">
        <v>114</v>
      </c>
      <c r="B27" t="s">
        <v>1</v>
      </c>
      <c r="C27">
        <v>8</v>
      </c>
      <c r="D27">
        <v>10</v>
      </c>
      <c r="G27">
        <v>6</v>
      </c>
      <c r="H27">
        <f t="shared" si="3"/>
        <v>0.8</v>
      </c>
      <c r="I27">
        <f t="shared" si="4"/>
        <v>0.9</v>
      </c>
      <c r="J27">
        <f t="shared" si="5"/>
        <v>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6.2500000000000018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2</v>
      </c>
      <c r="D32">
        <v>10</v>
      </c>
    </row>
    <row r="33" spans="1:10" x14ac:dyDescent="0.3">
      <c r="A33" t="s">
        <v>104</v>
      </c>
      <c r="B33" t="s">
        <v>1</v>
      </c>
      <c r="C33">
        <v>4</v>
      </c>
      <c r="D33">
        <v>10</v>
      </c>
    </row>
    <row r="34" spans="1:10" x14ac:dyDescent="0.3">
      <c r="A34" t="s">
        <v>105</v>
      </c>
      <c r="B34" t="s">
        <v>1</v>
      </c>
      <c r="C34">
        <v>8</v>
      </c>
      <c r="D34">
        <v>10</v>
      </c>
    </row>
    <row r="35" spans="1:10" x14ac:dyDescent="0.3">
      <c r="A35" t="s">
        <v>106</v>
      </c>
      <c r="B35" t="s">
        <v>1</v>
      </c>
      <c r="C35">
        <v>9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1</v>
      </c>
      <c r="D45">
        <v>10</v>
      </c>
      <c r="G45">
        <v>4</v>
      </c>
      <c r="H45">
        <f t="shared" si="6"/>
        <v>0.1</v>
      </c>
      <c r="I45">
        <f t="shared" si="7"/>
        <v>0.1</v>
      </c>
      <c r="J45">
        <f t="shared" si="8"/>
        <v>0</v>
      </c>
    </row>
    <row r="46" spans="1:10" x14ac:dyDescent="0.3">
      <c r="A46" t="s">
        <v>113</v>
      </c>
      <c r="B46" t="s">
        <v>2</v>
      </c>
      <c r="C46">
        <v>7</v>
      </c>
      <c r="D46">
        <v>10</v>
      </c>
      <c r="G46">
        <v>5</v>
      </c>
      <c r="H46">
        <f t="shared" si="6"/>
        <v>0.7</v>
      </c>
      <c r="I46">
        <f t="shared" si="7"/>
        <v>0.8</v>
      </c>
      <c r="J46">
        <f t="shared" si="8"/>
        <v>0.10000000000000009</v>
      </c>
    </row>
    <row r="47" spans="1:10" x14ac:dyDescent="0.3">
      <c r="A47" t="s">
        <v>114</v>
      </c>
      <c r="B47" t="s">
        <v>2</v>
      </c>
      <c r="C47">
        <v>8</v>
      </c>
      <c r="D47">
        <v>10</v>
      </c>
      <c r="G47">
        <v>6</v>
      </c>
      <c r="H47">
        <f t="shared" si="6"/>
        <v>0.8</v>
      </c>
      <c r="I47">
        <f t="shared" si="7"/>
        <v>0.9</v>
      </c>
      <c r="J47">
        <f t="shared" si="8"/>
        <v>9.9999999999999978E-2</v>
      </c>
    </row>
    <row r="48" spans="1:10" x14ac:dyDescent="0.3">
      <c r="A48" t="s">
        <v>115</v>
      </c>
      <c r="B48" t="s">
        <v>2</v>
      </c>
      <c r="C48">
        <v>9</v>
      </c>
      <c r="D48">
        <v>10</v>
      </c>
      <c r="G48">
        <v>7</v>
      </c>
      <c r="H48">
        <f t="shared" si="6"/>
        <v>0.9</v>
      </c>
      <c r="I48">
        <f t="shared" si="7"/>
        <v>0.9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9</v>
      </c>
      <c r="D49">
        <v>10</v>
      </c>
      <c r="G49">
        <v>8</v>
      </c>
      <c r="H49">
        <f t="shared" si="6"/>
        <v>0.9</v>
      </c>
      <c r="I49">
        <f t="shared" si="7"/>
        <v>1</v>
      </c>
      <c r="J49">
        <f t="shared" si="8"/>
        <v>9.9999999999999978E-2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3.7500000000000004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8</v>
      </c>
      <c r="D54">
        <v>10</v>
      </c>
    </row>
    <row r="55" spans="1:10" x14ac:dyDescent="0.3">
      <c r="A55" t="s">
        <v>106</v>
      </c>
      <c r="B55" t="s">
        <v>2</v>
      </c>
      <c r="C55">
        <v>9</v>
      </c>
      <c r="D55">
        <v>10</v>
      </c>
    </row>
    <row r="56" spans="1:10" x14ac:dyDescent="0.3">
      <c r="A56" t="s">
        <v>107</v>
      </c>
      <c r="B56" t="s">
        <v>2</v>
      </c>
      <c r="C56">
        <v>9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0.1</v>
      </c>
      <c r="J2">
        <f>I2-H2</f>
        <v>0.1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0.2</v>
      </c>
      <c r="J5">
        <f t="shared" si="2"/>
        <v>0.2</v>
      </c>
    </row>
    <row r="6" spans="1:10" x14ac:dyDescent="0.3">
      <c r="A6" t="s">
        <v>113</v>
      </c>
      <c r="B6" t="s">
        <v>100</v>
      </c>
      <c r="C6">
        <v>4</v>
      </c>
      <c r="D6">
        <v>10</v>
      </c>
      <c r="G6">
        <v>5</v>
      </c>
      <c r="H6">
        <f t="shared" si="0"/>
        <v>0.4</v>
      </c>
      <c r="I6">
        <f t="shared" si="1"/>
        <v>1</v>
      </c>
      <c r="J6">
        <f t="shared" si="2"/>
        <v>0.6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9</v>
      </c>
      <c r="D8">
        <v>10</v>
      </c>
      <c r="G8">
        <v>7</v>
      </c>
      <c r="H8">
        <f t="shared" si="0"/>
        <v>0.9</v>
      </c>
      <c r="I8">
        <f t="shared" si="1"/>
        <v>1</v>
      </c>
      <c r="J8">
        <f t="shared" si="2"/>
        <v>9.9999999999999978E-2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1</v>
      </c>
      <c r="D10">
        <v>10</v>
      </c>
      <c r="I10" s="16" t="s">
        <v>62</v>
      </c>
      <c r="J10" s="14">
        <f>100*SUM(J2:J9)/8</f>
        <v>12.5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2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</v>
      </c>
      <c r="J25">
        <f t="shared" si="5"/>
        <v>0</v>
      </c>
    </row>
    <row r="26" spans="1:10" x14ac:dyDescent="0.3">
      <c r="A26" t="s">
        <v>113</v>
      </c>
      <c r="B26" t="s">
        <v>1</v>
      </c>
      <c r="C26">
        <v>4</v>
      </c>
      <c r="D26">
        <v>10</v>
      </c>
      <c r="G26">
        <v>5</v>
      </c>
      <c r="H26">
        <f t="shared" si="3"/>
        <v>0.4</v>
      </c>
      <c r="I26">
        <f t="shared" si="4"/>
        <v>0.9</v>
      </c>
      <c r="J26">
        <f t="shared" si="5"/>
        <v>0.5</v>
      </c>
    </row>
    <row r="27" spans="1:10" x14ac:dyDescent="0.3">
      <c r="A27" t="s">
        <v>114</v>
      </c>
      <c r="B27" t="s">
        <v>1</v>
      </c>
      <c r="C27">
        <v>6</v>
      </c>
      <c r="D27">
        <v>10</v>
      </c>
      <c r="G27">
        <v>6</v>
      </c>
      <c r="H27">
        <f t="shared" si="3"/>
        <v>0.6</v>
      </c>
      <c r="I27">
        <f t="shared" si="4"/>
        <v>0.8</v>
      </c>
      <c r="J27">
        <f t="shared" si="5"/>
        <v>0.20000000000000007</v>
      </c>
    </row>
    <row r="28" spans="1:10" x14ac:dyDescent="0.3">
      <c r="A28" t="s">
        <v>115</v>
      </c>
      <c r="B28" t="s">
        <v>1</v>
      </c>
      <c r="C28">
        <v>9</v>
      </c>
      <c r="D28">
        <v>10</v>
      </c>
      <c r="G28">
        <v>7</v>
      </c>
      <c r="H28">
        <f t="shared" si="3"/>
        <v>0.9</v>
      </c>
      <c r="I28">
        <f t="shared" si="4"/>
        <v>1</v>
      </c>
      <c r="J28">
        <f t="shared" si="5"/>
        <v>9.9999999999999978E-2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10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9</v>
      </c>
      <c r="D34">
        <v>10</v>
      </c>
    </row>
    <row r="35" spans="1:10" x14ac:dyDescent="0.3">
      <c r="A35" t="s">
        <v>106</v>
      </c>
      <c r="B35" t="s">
        <v>1</v>
      </c>
      <c r="C35">
        <v>8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0.1</v>
      </c>
      <c r="J44">
        <f t="shared" si="8"/>
        <v>0.1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0.1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0</v>
      </c>
      <c r="D46">
        <v>10</v>
      </c>
      <c r="G46">
        <v>5</v>
      </c>
      <c r="H46">
        <f t="shared" si="6"/>
        <v>0</v>
      </c>
      <c r="I46">
        <f t="shared" si="7"/>
        <v>0.7</v>
      </c>
      <c r="J46">
        <f t="shared" si="8"/>
        <v>0.7</v>
      </c>
    </row>
    <row r="47" spans="1:10" x14ac:dyDescent="0.3">
      <c r="A47" t="s">
        <v>114</v>
      </c>
      <c r="B47" t="s">
        <v>2</v>
      </c>
      <c r="C47">
        <v>3</v>
      </c>
      <c r="D47">
        <v>10</v>
      </c>
      <c r="G47">
        <v>6</v>
      </c>
      <c r="H47">
        <f t="shared" si="6"/>
        <v>0.3</v>
      </c>
      <c r="I47">
        <f t="shared" si="7"/>
        <v>0.7</v>
      </c>
      <c r="J47">
        <f t="shared" si="8"/>
        <v>0.39999999999999997</v>
      </c>
    </row>
    <row r="48" spans="1:10" x14ac:dyDescent="0.3">
      <c r="A48" t="s">
        <v>115</v>
      </c>
      <c r="B48" t="s">
        <v>2</v>
      </c>
      <c r="C48">
        <v>9</v>
      </c>
      <c r="D48">
        <v>10</v>
      </c>
      <c r="G48">
        <v>7</v>
      </c>
      <c r="H48">
        <f t="shared" si="6"/>
        <v>0.9</v>
      </c>
      <c r="I48">
        <f t="shared" si="7"/>
        <v>1</v>
      </c>
      <c r="J48">
        <f t="shared" si="8"/>
        <v>9.9999999999999978E-2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17.5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1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7</v>
      </c>
      <c r="D54">
        <v>10</v>
      </c>
    </row>
    <row r="55" spans="1:10" x14ac:dyDescent="0.3">
      <c r="A55" t="s">
        <v>106</v>
      </c>
      <c r="B55" t="s">
        <v>2</v>
      </c>
      <c r="C55">
        <v>7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2</v>
      </c>
      <c r="D5">
        <v>10</v>
      </c>
      <c r="G5">
        <v>4</v>
      </c>
      <c r="H5">
        <f t="shared" si="0"/>
        <v>0.2</v>
      </c>
      <c r="I5">
        <f t="shared" si="1"/>
        <v>0.5</v>
      </c>
      <c r="J5">
        <f t="shared" si="2"/>
        <v>0.3</v>
      </c>
    </row>
    <row r="6" spans="1:10" x14ac:dyDescent="0.3">
      <c r="A6" t="s">
        <v>113</v>
      </c>
      <c r="B6" t="s">
        <v>100</v>
      </c>
      <c r="C6">
        <v>7</v>
      </c>
      <c r="D6">
        <v>10</v>
      </c>
      <c r="G6">
        <v>5</v>
      </c>
      <c r="H6">
        <f t="shared" si="0"/>
        <v>0.7</v>
      </c>
      <c r="I6">
        <f t="shared" si="1"/>
        <v>1</v>
      </c>
      <c r="J6">
        <f t="shared" si="2"/>
        <v>0.30000000000000004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7.5000000000000009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5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0.1</v>
      </c>
      <c r="J25">
        <f t="shared" si="5"/>
        <v>0.1</v>
      </c>
    </row>
    <row r="26" spans="1:10" x14ac:dyDescent="0.3">
      <c r="A26" t="s">
        <v>113</v>
      </c>
      <c r="B26" t="s">
        <v>1</v>
      </c>
      <c r="C26">
        <v>10</v>
      </c>
      <c r="D26">
        <v>10</v>
      </c>
      <c r="G26">
        <v>5</v>
      </c>
      <c r="H26">
        <f t="shared" si="3"/>
        <v>1</v>
      </c>
      <c r="I26">
        <f t="shared" si="4"/>
        <v>0.8</v>
      </c>
      <c r="J26">
        <f t="shared" si="5"/>
        <v>-0.19999999999999996</v>
      </c>
    </row>
    <row r="27" spans="1:10" x14ac:dyDescent="0.3">
      <c r="A27" t="s">
        <v>114</v>
      </c>
      <c r="B27" t="s">
        <v>1</v>
      </c>
      <c r="C27">
        <v>9</v>
      </c>
      <c r="D27">
        <v>10</v>
      </c>
      <c r="G27">
        <v>6</v>
      </c>
      <c r="H27">
        <f t="shared" si="3"/>
        <v>0.9</v>
      </c>
      <c r="I27">
        <f t="shared" si="4"/>
        <v>0.8</v>
      </c>
      <c r="J27">
        <f t="shared" si="5"/>
        <v>-9.9999999999999978E-2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0.9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-3.7499999999999991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8</v>
      </c>
      <c r="D34">
        <v>10</v>
      </c>
    </row>
    <row r="35" spans="1:10" x14ac:dyDescent="0.3">
      <c r="A35" t="s">
        <v>106</v>
      </c>
      <c r="B35" t="s">
        <v>1</v>
      </c>
      <c r="C35">
        <v>8</v>
      </c>
      <c r="D35">
        <v>10</v>
      </c>
    </row>
    <row r="36" spans="1:10" x14ac:dyDescent="0.3">
      <c r="A36" t="s">
        <v>107</v>
      </c>
      <c r="B36" t="s">
        <v>1</v>
      </c>
      <c r="C36">
        <v>9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0.1</v>
      </c>
      <c r="J44">
        <f t="shared" si="8"/>
        <v>0.1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0.2</v>
      </c>
      <c r="J45">
        <f t="shared" si="8"/>
        <v>0.2</v>
      </c>
    </row>
    <row r="46" spans="1:10" x14ac:dyDescent="0.3">
      <c r="A46" t="s">
        <v>113</v>
      </c>
      <c r="B46" t="s">
        <v>2</v>
      </c>
      <c r="C46">
        <v>1</v>
      </c>
      <c r="D46">
        <v>10</v>
      </c>
      <c r="G46">
        <v>5</v>
      </c>
      <c r="H46">
        <f t="shared" si="6"/>
        <v>0.1</v>
      </c>
      <c r="I46">
        <f t="shared" si="7"/>
        <v>0.7</v>
      </c>
      <c r="J46">
        <f t="shared" si="8"/>
        <v>0.6</v>
      </c>
    </row>
    <row r="47" spans="1:10" x14ac:dyDescent="0.3">
      <c r="A47" t="s">
        <v>114</v>
      </c>
      <c r="B47" t="s">
        <v>2</v>
      </c>
      <c r="C47">
        <v>4</v>
      </c>
      <c r="D47">
        <v>10</v>
      </c>
      <c r="G47">
        <v>6</v>
      </c>
      <c r="H47">
        <f t="shared" si="6"/>
        <v>0.4</v>
      </c>
      <c r="I47">
        <f t="shared" si="7"/>
        <v>0.9</v>
      </c>
      <c r="J47">
        <f t="shared" si="8"/>
        <v>0.5</v>
      </c>
    </row>
    <row r="48" spans="1:10" x14ac:dyDescent="0.3">
      <c r="A48" t="s">
        <v>115</v>
      </c>
      <c r="B48" t="s">
        <v>2</v>
      </c>
      <c r="C48">
        <v>4</v>
      </c>
      <c r="D48">
        <v>10</v>
      </c>
      <c r="G48">
        <v>7</v>
      </c>
      <c r="H48">
        <f t="shared" si="6"/>
        <v>0.4</v>
      </c>
      <c r="I48">
        <f t="shared" si="7"/>
        <v>1</v>
      </c>
      <c r="J48">
        <f t="shared" si="8"/>
        <v>0.6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0.9</v>
      </c>
      <c r="J49">
        <f t="shared" si="8"/>
        <v>-9.9999999999999978E-2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23.75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1</v>
      </c>
      <c r="D52">
        <v>10</v>
      </c>
    </row>
    <row r="53" spans="1:10" x14ac:dyDescent="0.3">
      <c r="A53" t="s">
        <v>104</v>
      </c>
      <c r="B53" t="s">
        <v>2</v>
      </c>
      <c r="C53">
        <v>2</v>
      </c>
      <c r="D53">
        <v>10</v>
      </c>
    </row>
    <row r="54" spans="1:10" x14ac:dyDescent="0.3">
      <c r="A54" t="s">
        <v>105</v>
      </c>
      <c r="B54" t="s">
        <v>2</v>
      </c>
      <c r="C54">
        <v>7</v>
      </c>
      <c r="D54">
        <v>10</v>
      </c>
    </row>
    <row r="55" spans="1:10" x14ac:dyDescent="0.3">
      <c r="A55" t="s">
        <v>106</v>
      </c>
      <c r="B55" t="s">
        <v>2</v>
      </c>
      <c r="C55">
        <v>9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9</v>
      </c>
      <c r="D57">
        <v>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0.2</v>
      </c>
      <c r="J5">
        <f t="shared" si="2"/>
        <v>0.2</v>
      </c>
    </row>
    <row r="6" spans="1:10" x14ac:dyDescent="0.3">
      <c r="A6" t="s">
        <v>113</v>
      </c>
      <c r="B6" t="s">
        <v>100</v>
      </c>
      <c r="C6">
        <v>2</v>
      </c>
      <c r="D6">
        <v>10</v>
      </c>
      <c r="G6">
        <v>5</v>
      </c>
      <c r="H6">
        <f t="shared" si="0"/>
        <v>0.2</v>
      </c>
      <c r="I6">
        <f t="shared" si="1"/>
        <v>0.8</v>
      </c>
      <c r="J6">
        <f t="shared" si="2"/>
        <v>0.60000000000000009</v>
      </c>
    </row>
    <row r="7" spans="1:10" x14ac:dyDescent="0.3">
      <c r="A7" t="s">
        <v>114</v>
      </c>
      <c r="B7" t="s">
        <v>100</v>
      </c>
      <c r="C7">
        <v>5</v>
      </c>
      <c r="D7">
        <v>10</v>
      </c>
      <c r="G7">
        <v>6</v>
      </c>
      <c r="H7">
        <f t="shared" si="0"/>
        <v>0.5</v>
      </c>
      <c r="I7">
        <f t="shared" si="1"/>
        <v>1</v>
      </c>
      <c r="J7">
        <f t="shared" si="2"/>
        <v>0.5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16.25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2</v>
      </c>
      <c r="D13">
        <v>10</v>
      </c>
    </row>
    <row r="14" spans="1:10" x14ac:dyDescent="0.3">
      <c r="A14" t="s">
        <v>105</v>
      </c>
      <c r="B14" t="s">
        <v>100</v>
      </c>
      <c r="C14">
        <v>8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0.1</v>
      </c>
      <c r="J22">
        <f>I22-H22</f>
        <v>0.1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0.3</v>
      </c>
      <c r="J23">
        <f t="shared" ref="J23:J29" si="5">I23-H23</f>
        <v>0.3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0.1</v>
      </c>
      <c r="J25">
        <f t="shared" si="5"/>
        <v>0.1</v>
      </c>
    </row>
    <row r="26" spans="1:10" x14ac:dyDescent="0.3">
      <c r="A26" t="s">
        <v>113</v>
      </c>
      <c r="B26" t="s">
        <v>1</v>
      </c>
      <c r="C26">
        <v>3</v>
      </c>
      <c r="D26">
        <v>10</v>
      </c>
      <c r="G26">
        <v>5</v>
      </c>
      <c r="H26">
        <f t="shared" si="3"/>
        <v>0.3</v>
      </c>
      <c r="I26">
        <f t="shared" si="4"/>
        <v>1</v>
      </c>
      <c r="J26">
        <f t="shared" si="5"/>
        <v>0.7</v>
      </c>
    </row>
    <row r="27" spans="1:10" x14ac:dyDescent="0.3">
      <c r="A27" t="s">
        <v>114</v>
      </c>
      <c r="B27" t="s">
        <v>1</v>
      </c>
      <c r="C27">
        <v>2</v>
      </c>
      <c r="D27">
        <v>10</v>
      </c>
      <c r="G27">
        <v>6</v>
      </c>
      <c r="H27">
        <f t="shared" si="3"/>
        <v>0.2</v>
      </c>
      <c r="I27">
        <f t="shared" si="4"/>
        <v>1</v>
      </c>
      <c r="J27">
        <f t="shared" si="5"/>
        <v>0.8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9</v>
      </c>
      <c r="D29">
        <v>10</v>
      </c>
      <c r="G29">
        <v>8</v>
      </c>
      <c r="H29">
        <f t="shared" si="3"/>
        <v>0.9</v>
      </c>
      <c r="I29">
        <f t="shared" si="4"/>
        <v>1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1</v>
      </c>
      <c r="D30">
        <v>10</v>
      </c>
      <c r="I30" s="16" t="s">
        <v>62</v>
      </c>
      <c r="J30" s="14">
        <f>100*SUM(J22:J29)/8</f>
        <v>26.25</v>
      </c>
    </row>
    <row r="31" spans="1:10" x14ac:dyDescent="0.3">
      <c r="A31" t="s">
        <v>102</v>
      </c>
      <c r="B31" t="s">
        <v>1</v>
      </c>
      <c r="C31">
        <v>3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0.1</v>
      </c>
      <c r="J42">
        <f>I42-H42</f>
        <v>0.1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0.1</v>
      </c>
      <c r="J44">
        <f t="shared" si="8"/>
        <v>0.1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0.5</v>
      </c>
      <c r="J45">
        <f t="shared" si="8"/>
        <v>0.5</v>
      </c>
    </row>
    <row r="46" spans="1:10" x14ac:dyDescent="0.3">
      <c r="A46" t="s">
        <v>113</v>
      </c>
      <c r="B46" t="s">
        <v>2</v>
      </c>
      <c r="C46">
        <v>3</v>
      </c>
      <c r="D46">
        <v>10</v>
      </c>
      <c r="G46">
        <v>5</v>
      </c>
      <c r="H46">
        <f t="shared" si="6"/>
        <v>0.3</v>
      </c>
      <c r="I46">
        <f t="shared" si="7"/>
        <v>0.9</v>
      </c>
      <c r="J46">
        <f t="shared" si="8"/>
        <v>0.60000000000000009</v>
      </c>
    </row>
    <row r="47" spans="1:10" x14ac:dyDescent="0.3">
      <c r="A47" t="s">
        <v>114</v>
      </c>
      <c r="B47" t="s">
        <v>2</v>
      </c>
      <c r="C47">
        <v>4</v>
      </c>
      <c r="D47">
        <v>10</v>
      </c>
      <c r="G47">
        <v>6</v>
      </c>
      <c r="H47">
        <f t="shared" si="6"/>
        <v>0.4</v>
      </c>
      <c r="I47">
        <f t="shared" si="7"/>
        <v>1</v>
      </c>
      <c r="J47">
        <f t="shared" si="8"/>
        <v>0.6</v>
      </c>
    </row>
    <row r="48" spans="1:10" x14ac:dyDescent="0.3">
      <c r="A48" t="s">
        <v>115</v>
      </c>
      <c r="B48" t="s">
        <v>2</v>
      </c>
      <c r="C48">
        <v>8</v>
      </c>
      <c r="D48">
        <v>10</v>
      </c>
      <c r="G48">
        <v>7</v>
      </c>
      <c r="H48">
        <f t="shared" si="6"/>
        <v>0.8</v>
      </c>
      <c r="I48">
        <f t="shared" si="7"/>
        <v>1</v>
      </c>
      <c r="J48">
        <f t="shared" si="8"/>
        <v>0.19999999999999996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1</v>
      </c>
      <c r="D50">
        <v>10</v>
      </c>
      <c r="I50" s="16" t="s">
        <v>62</v>
      </c>
      <c r="J50" s="14">
        <f>100*SUM(J42:J49)/8</f>
        <v>26.249999999999996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1</v>
      </c>
      <c r="D52">
        <v>10</v>
      </c>
    </row>
    <row r="53" spans="1:10" x14ac:dyDescent="0.3">
      <c r="A53" t="s">
        <v>104</v>
      </c>
      <c r="B53" t="s">
        <v>2</v>
      </c>
      <c r="C53">
        <v>5</v>
      </c>
      <c r="D53">
        <v>10</v>
      </c>
    </row>
    <row r="54" spans="1:10" x14ac:dyDescent="0.3">
      <c r="A54" t="s">
        <v>105</v>
      </c>
      <c r="B54" t="s">
        <v>2</v>
      </c>
      <c r="C54">
        <v>9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0.1</v>
      </c>
      <c r="J5">
        <f t="shared" si="2"/>
        <v>0</v>
      </c>
    </row>
    <row r="6" spans="1:10" x14ac:dyDescent="0.3">
      <c r="A6" t="s">
        <v>113</v>
      </c>
      <c r="B6" t="s">
        <v>100</v>
      </c>
      <c r="C6">
        <v>6</v>
      </c>
      <c r="D6">
        <v>10</v>
      </c>
      <c r="G6">
        <v>5</v>
      </c>
      <c r="H6">
        <f t="shared" si="0"/>
        <v>0.6</v>
      </c>
      <c r="I6">
        <f t="shared" si="1"/>
        <v>1</v>
      </c>
      <c r="J6">
        <f t="shared" si="2"/>
        <v>0.4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1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0.1</v>
      </c>
      <c r="J23">
        <f t="shared" ref="J23:J29" si="5">I23-H23</f>
        <v>0.1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2</v>
      </c>
      <c r="D25">
        <v>10</v>
      </c>
      <c r="G25">
        <v>4</v>
      </c>
      <c r="H25">
        <f t="shared" si="3"/>
        <v>0.2</v>
      </c>
      <c r="I25">
        <f t="shared" si="4"/>
        <v>0</v>
      </c>
      <c r="J25">
        <f t="shared" si="5"/>
        <v>-0.2</v>
      </c>
    </row>
    <row r="26" spans="1:10" x14ac:dyDescent="0.3">
      <c r="A26" t="s">
        <v>113</v>
      </c>
      <c r="B26" t="s">
        <v>1</v>
      </c>
      <c r="C26">
        <v>9</v>
      </c>
      <c r="D26">
        <v>10</v>
      </c>
      <c r="G26">
        <v>5</v>
      </c>
      <c r="H26">
        <f t="shared" si="3"/>
        <v>0.9</v>
      </c>
      <c r="I26">
        <f t="shared" si="4"/>
        <v>1</v>
      </c>
      <c r="J26">
        <f t="shared" si="5"/>
        <v>9.9999999999999978E-2</v>
      </c>
    </row>
    <row r="27" spans="1:10" x14ac:dyDescent="0.3">
      <c r="A27" t="s">
        <v>114</v>
      </c>
      <c r="B27" t="s">
        <v>1</v>
      </c>
      <c r="C27">
        <v>7</v>
      </c>
      <c r="D27">
        <v>10</v>
      </c>
      <c r="G27">
        <v>6</v>
      </c>
      <c r="H27">
        <f t="shared" si="3"/>
        <v>0.7</v>
      </c>
      <c r="I27">
        <f t="shared" si="4"/>
        <v>1</v>
      </c>
      <c r="J27">
        <f t="shared" si="5"/>
        <v>0.30000000000000004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3.7500000000000004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1</v>
      </c>
      <c r="D42">
        <v>10</v>
      </c>
      <c r="G42">
        <v>1</v>
      </c>
      <c r="H42">
        <f>C42/D42</f>
        <v>0.1</v>
      </c>
      <c r="I42">
        <f>C50/D50</f>
        <v>0</v>
      </c>
      <c r="J42">
        <f>I42-H42</f>
        <v>-0.1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0.1</v>
      </c>
      <c r="J44">
        <f t="shared" si="8"/>
        <v>0.1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0.1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1</v>
      </c>
      <c r="D46">
        <v>10</v>
      </c>
      <c r="G46">
        <v>5</v>
      </c>
      <c r="H46">
        <f t="shared" si="6"/>
        <v>0.1</v>
      </c>
      <c r="I46">
        <f t="shared" si="7"/>
        <v>0.7</v>
      </c>
      <c r="J46">
        <f t="shared" si="8"/>
        <v>0.6</v>
      </c>
    </row>
    <row r="47" spans="1:10" x14ac:dyDescent="0.3">
      <c r="A47" t="s">
        <v>114</v>
      </c>
      <c r="B47" t="s">
        <v>2</v>
      </c>
      <c r="C47">
        <v>9</v>
      </c>
      <c r="D47">
        <v>10</v>
      </c>
      <c r="G47">
        <v>6</v>
      </c>
      <c r="H47">
        <f t="shared" si="6"/>
        <v>0.9</v>
      </c>
      <c r="I47">
        <f t="shared" si="7"/>
        <v>1</v>
      </c>
      <c r="J47">
        <f t="shared" si="8"/>
        <v>9.9999999999999978E-2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10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1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7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0.4</v>
      </c>
      <c r="J5">
        <f t="shared" si="2"/>
        <v>0.4</v>
      </c>
    </row>
    <row r="6" spans="1:10" x14ac:dyDescent="0.3">
      <c r="A6" t="s">
        <v>113</v>
      </c>
      <c r="B6" t="s">
        <v>100</v>
      </c>
      <c r="C6">
        <v>7</v>
      </c>
      <c r="D6">
        <v>10</v>
      </c>
      <c r="G6">
        <v>5</v>
      </c>
      <c r="H6">
        <f t="shared" si="0"/>
        <v>0.7</v>
      </c>
      <c r="I6">
        <f t="shared" si="1"/>
        <v>1</v>
      </c>
      <c r="J6">
        <f t="shared" si="2"/>
        <v>0.30000000000000004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8.75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4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0.1</v>
      </c>
      <c r="J25">
        <f t="shared" si="5"/>
        <v>0.1</v>
      </c>
    </row>
    <row r="26" spans="1:10" x14ac:dyDescent="0.3">
      <c r="A26" t="s">
        <v>113</v>
      </c>
      <c r="B26" t="s">
        <v>1</v>
      </c>
      <c r="C26">
        <v>4</v>
      </c>
      <c r="D26">
        <v>10</v>
      </c>
      <c r="G26">
        <v>5</v>
      </c>
      <c r="H26">
        <f t="shared" si="3"/>
        <v>0.4</v>
      </c>
      <c r="I26">
        <f t="shared" si="4"/>
        <v>0.9</v>
      </c>
      <c r="J26">
        <f t="shared" si="5"/>
        <v>0.5</v>
      </c>
    </row>
    <row r="27" spans="1:10" x14ac:dyDescent="0.3">
      <c r="A27" t="s">
        <v>114</v>
      </c>
      <c r="B27" t="s">
        <v>1</v>
      </c>
      <c r="C27">
        <v>1</v>
      </c>
      <c r="D27">
        <v>10</v>
      </c>
      <c r="G27">
        <v>6</v>
      </c>
      <c r="H27">
        <f t="shared" si="3"/>
        <v>0.1</v>
      </c>
      <c r="I27">
        <f t="shared" si="4"/>
        <v>0.6</v>
      </c>
      <c r="J27">
        <f t="shared" si="5"/>
        <v>0.5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9</v>
      </c>
      <c r="D29">
        <v>10</v>
      </c>
      <c r="G29">
        <v>8</v>
      </c>
      <c r="H29">
        <f t="shared" si="3"/>
        <v>0.9</v>
      </c>
      <c r="I29">
        <f t="shared" si="4"/>
        <v>1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15.000000000000002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9</v>
      </c>
      <c r="D34">
        <v>10</v>
      </c>
    </row>
    <row r="35" spans="1:10" x14ac:dyDescent="0.3">
      <c r="A35" t="s">
        <v>106</v>
      </c>
      <c r="B35" t="s">
        <v>1</v>
      </c>
      <c r="C35">
        <v>6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0.5</v>
      </c>
      <c r="J45">
        <f t="shared" si="8"/>
        <v>0.5</v>
      </c>
    </row>
    <row r="46" spans="1:10" x14ac:dyDescent="0.3">
      <c r="A46" t="s">
        <v>113</v>
      </c>
      <c r="B46" t="s">
        <v>2</v>
      </c>
      <c r="C46">
        <v>4</v>
      </c>
      <c r="D46">
        <v>10</v>
      </c>
      <c r="G46">
        <v>5</v>
      </c>
      <c r="H46">
        <f t="shared" si="6"/>
        <v>0.4</v>
      </c>
      <c r="I46">
        <f t="shared" si="7"/>
        <v>1</v>
      </c>
      <c r="J46">
        <f t="shared" si="8"/>
        <v>0.6</v>
      </c>
    </row>
    <row r="47" spans="1:10" x14ac:dyDescent="0.3">
      <c r="A47" t="s">
        <v>114</v>
      </c>
      <c r="B47" t="s">
        <v>2</v>
      </c>
      <c r="C47">
        <v>8</v>
      </c>
      <c r="D47">
        <v>10</v>
      </c>
      <c r="G47">
        <v>6</v>
      </c>
      <c r="H47">
        <f t="shared" si="6"/>
        <v>0.8</v>
      </c>
      <c r="I47">
        <f t="shared" si="7"/>
        <v>1</v>
      </c>
      <c r="J47">
        <f t="shared" si="8"/>
        <v>0.19999999999999996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16.25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5</v>
      </c>
      <c r="D53">
        <v>10</v>
      </c>
    </row>
    <row r="54" spans="1:10" x14ac:dyDescent="0.3">
      <c r="A54" t="s">
        <v>105</v>
      </c>
      <c r="B54" t="s">
        <v>2</v>
      </c>
      <c r="C54">
        <v>10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0.1</v>
      </c>
      <c r="J3">
        <f t="shared" ref="J3:J9" si="2">I3-H3</f>
        <v>0.1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3</v>
      </c>
      <c r="D5">
        <v>10</v>
      </c>
      <c r="G5">
        <v>4</v>
      </c>
      <c r="H5">
        <f t="shared" si="0"/>
        <v>0.3</v>
      </c>
      <c r="I5">
        <f t="shared" si="1"/>
        <v>0.2</v>
      </c>
      <c r="J5">
        <f t="shared" si="2"/>
        <v>-9.9999999999999978E-2</v>
      </c>
    </row>
    <row r="6" spans="1:10" x14ac:dyDescent="0.3">
      <c r="A6" t="s">
        <v>113</v>
      </c>
      <c r="B6" t="s">
        <v>100</v>
      </c>
      <c r="C6">
        <v>8</v>
      </c>
      <c r="D6">
        <v>10</v>
      </c>
      <c r="G6">
        <v>5</v>
      </c>
      <c r="H6">
        <f t="shared" si="0"/>
        <v>0.8</v>
      </c>
      <c r="I6">
        <f t="shared" si="1"/>
        <v>1</v>
      </c>
      <c r="J6">
        <f t="shared" si="2"/>
        <v>0.19999999999999996</v>
      </c>
    </row>
    <row r="7" spans="1:10" x14ac:dyDescent="0.3">
      <c r="A7" t="s">
        <v>114</v>
      </c>
      <c r="B7" t="s">
        <v>100</v>
      </c>
      <c r="C7">
        <v>9</v>
      </c>
      <c r="D7">
        <v>10</v>
      </c>
      <c r="G7">
        <v>6</v>
      </c>
      <c r="H7">
        <f t="shared" si="0"/>
        <v>0.9</v>
      </c>
      <c r="I7">
        <f t="shared" si="1"/>
        <v>1</v>
      </c>
      <c r="J7">
        <f t="shared" si="2"/>
        <v>9.9999999999999978E-2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0.9</v>
      </c>
      <c r="J8">
        <f t="shared" si="2"/>
        <v>-9.9999999999999978E-2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2.4999999999999996</v>
      </c>
    </row>
    <row r="11" spans="1:10" x14ac:dyDescent="0.3">
      <c r="A11" t="s">
        <v>102</v>
      </c>
      <c r="B11" t="s">
        <v>100</v>
      </c>
      <c r="C11">
        <v>1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2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9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0.2</v>
      </c>
      <c r="J22">
        <f>I22-H22</f>
        <v>0.2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0.1</v>
      </c>
      <c r="J23">
        <f t="shared" ref="J23:J29" si="5">I23-H23</f>
        <v>0.1</v>
      </c>
    </row>
    <row r="24" spans="1:10" x14ac:dyDescent="0.3">
      <c r="A24" t="s">
        <v>111</v>
      </c>
      <c r="B24" t="s">
        <v>1</v>
      </c>
      <c r="C24">
        <v>1</v>
      </c>
      <c r="D24">
        <v>10</v>
      </c>
      <c r="G24">
        <v>3</v>
      </c>
      <c r="H24">
        <f t="shared" si="3"/>
        <v>0.1</v>
      </c>
      <c r="I24">
        <f t="shared" si="4"/>
        <v>0.1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0.1</v>
      </c>
      <c r="J25">
        <f t="shared" si="5"/>
        <v>0.1</v>
      </c>
    </row>
    <row r="26" spans="1:10" x14ac:dyDescent="0.3">
      <c r="A26" t="s">
        <v>113</v>
      </c>
      <c r="B26" t="s">
        <v>1</v>
      </c>
      <c r="C26">
        <v>3</v>
      </c>
      <c r="D26">
        <v>10</v>
      </c>
      <c r="G26">
        <v>5</v>
      </c>
      <c r="H26">
        <f t="shared" si="3"/>
        <v>0.3</v>
      </c>
      <c r="I26">
        <f t="shared" si="4"/>
        <v>0.7</v>
      </c>
      <c r="J26">
        <f t="shared" si="5"/>
        <v>0.39999999999999997</v>
      </c>
    </row>
    <row r="27" spans="1:10" x14ac:dyDescent="0.3">
      <c r="A27" t="s">
        <v>114</v>
      </c>
      <c r="B27" t="s">
        <v>1</v>
      </c>
      <c r="C27">
        <v>0</v>
      </c>
      <c r="D27">
        <v>10</v>
      </c>
      <c r="G27">
        <v>6</v>
      </c>
      <c r="H27">
        <f t="shared" si="3"/>
        <v>0</v>
      </c>
      <c r="I27">
        <f t="shared" si="4"/>
        <v>0.2</v>
      </c>
      <c r="J27">
        <f t="shared" si="5"/>
        <v>0.2</v>
      </c>
    </row>
    <row r="28" spans="1:10" x14ac:dyDescent="0.3">
      <c r="A28" t="s">
        <v>115</v>
      </c>
      <c r="B28" t="s">
        <v>1</v>
      </c>
      <c r="C28">
        <v>8</v>
      </c>
      <c r="D28">
        <v>10</v>
      </c>
      <c r="G28">
        <v>7</v>
      </c>
      <c r="H28">
        <f t="shared" si="3"/>
        <v>0.8</v>
      </c>
      <c r="I28">
        <f t="shared" si="4"/>
        <v>0.7</v>
      </c>
      <c r="J28">
        <f t="shared" si="5"/>
        <v>-0.10000000000000009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0.9</v>
      </c>
      <c r="J29">
        <f t="shared" si="5"/>
        <v>-9.9999999999999978E-2</v>
      </c>
    </row>
    <row r="30" spans="1:10" x14ac:dyDescent="0.3">
      <c r="A30" t="s">
        <v>101</v>
      </c>
      <c r="B30" t="s">
        <v>1</v>
      </c>
      <c r="C30">
        <v>2</v>
      </c>
      <c r="D30">
        <v>10</v>
      </c>
      <c r="I30" s="16" t="s">
        <v>62</v>
      </c>
      <c r="J30" s="14">
        <f>100*SUM(J22:J29)/8</f>
        <v>10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1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7</v>
      </c>
      <c r="D34">
        <v>10</v>
      </c>
    </row>
    <row r="35" spans="1:10" x14ac:dyDescent="0.3">
      <c r="A35" t="s">
        <v>106</v>
      </c>
      <c r="B35" t="s">
        <v>1</v>
      </c>
      <c r="C35">
        <v>2</v>
      </c>
      <c r="D35">
        <v>10</v>
      </c>
    </row>
    <row r="36" spans="1:10" x14ac:dyDescent="0.3">
      <c r="A36" t="s">
        <v>107</v>
      </c>
      <c r="B36" t="s">
        <v>1</v>
      </c>
      <c r="C36">
        <v>7</v>
      </c>
      <c r="D36">
        <v>10</v>
      </c>
    </row>
    <row r="37" spans="1:10" x14ac:dyDescent="0.3">
      <c r="A37" t="s">
        <v>108</v>
      </c>
      <c r="B37" t="s">
        <v>1</v>
      </c>
      <c r="C37">
        <v>9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0.1</v>
      </c>
      <c r="J43">
        <f t="shared" ref="J43:J49" si="8">I43-H43</f>
        <v>0.1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0.1</v>
      </c>
      <c r="J44">
        <f t="shared" si="8"/>
        <v>0.1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0.2</v>
      </c>
      <c r="J45">
        <f t="shared" si="8"/>
        <v>0.2</v>
      </c>
    </row>
    <row r="46" spans="1:10" x14ac:dyDescent="0.3">
      <c r="A46" t="s">
        <v>113</v>
      </c>
      <c r="B46" t="s">
        <v>2</v>
      </c>
      <c r="C46">
        <v>1</v>
      </c>
      <c r="D46">
        <v>10</v>
      </c>
      <c r="G46">
        <v>5</v>
      </c>
      <c r="H46">
        <f t="shared" si="6"/>
        <v>0.1</v>
      </c>
      <c r="I46">
        <f t="shared" si="7"/>
        <v>0.4</v>
      </c>
      <c r="J46">
        <f t="shared" si="8"/>
        <v>0.30000000000000004</v>
      </c>
    </row>
    <row r="47" spans="1:10" x14ac:dyDescent="0.3">
      <c r="A47" t="s">
        <v>114</v>
      </c>
      <c r="B47" t="s">
        <v>2</v>
      </c>
      <c r="C47">
        <v>3</v>
      </c>
      <c r="D47">
        <v>10</v>
      </c>
      <c r="G47">
        <v>6</v>
      </c>
      <c r="H47">
        <f t="shared" si="6"/>
        <v>0.3</v>
      </c>
      <c r="I47">
        <f t="shared" si="7"/>
        <v>0.6</v>
      </c>
      <c r="J47">
        <f t="shared" si="8"/>
        <v>0.3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9</v>
      </c>
      <c r="D49">
        <v>10</v>
      </c>
      <c r="G49">
        <v>8</v>
      </c>
      <c r="H49">
        <f t="shared" si="6"/>
        <v>0.9</v>
      </c>
      <c r="I49">
        <f t="shared" si="7"/>
        <v>0.9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12.5</v>
      </c>
    </row>
    <row r="51" spans="1:10" x14ac:dyDescent="0.3">
      <c r="A51" t="s">
        <v>102</v>
      </c>
      <c r="B51" t="s">
        <v>2</v>
      </c>
      <c r="C51">
        <v>1</v>
      </c>
      <c r="D51">
        <v>10</v>
      </c>
    </row>
    <row r="52" spans="1:10" x14ac:dyDescent="0.3">
      <c r="A52" t="s">
        <v>103</v>
      </c>
      <c r="B52" t="s">
        <v>2</v>
      </c>
      <c r="C52">
        <v>1</v>
      </c>
      <c r="D52">
        <v>10</v>
      </c>
    </row>
    <row r="53" spans="1:10" x14ac:dyDescent="0.3">
      <c r="A53" t="s">
        <v>104</v>
      </c>
      <c r="B53" t="s">
        <v>2</v>
      </c>
      <c r="C53">
        <v>2</v>
      </c>
      <c r="D53">
        <v>10</v>
      </c>
    </row>
    <row r="54" spans="1:10" x14ac:dyDescent="0.3">
      <c r="A54" t="s">
        <v>105</v>
      </c>
      <c r="B54" t="s">
        <v>2</v>
      </c>
      <c r="C54">
        <v>4</v>
      </c>
      <c r="D54">
        <v>10</v>
      </c>
    </row>
    <row r="55" spans="1:10" x14ac:dyDescent="0.3">
      <c r="A55" t="s">
        <v>106</v>
      </c>
      <c r="B55" t="s">
        <v>2</v>
      </c>
      <c r="C55">
        <v>6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9</v>
      </c>
      <c r="D57">
        <v>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0.3</v>
      </c>
      <c r="J5">
        <f t="shared" si="2"/>
        <v>0.3</v>
      </c>
    </row>
    <row r="6" spans="1:10" x14ac:dyDescent="0.3">
      <c r="A6" t="s">
        <v>113</v>
      </c>
      <c r="B6" t="s">
        <v>100</v>
      </c>
      <c r="C6">
        <v>5</v>
      </c>
      <c r="D6">
        <v>10</v>
      </c>
      <c r="G6">
        <v>5</v>
      </c>
      <c r="H6">
        <f t="shared" si="0"/>
        <v>0.5</v>
      </c>
      <c r="I6">
        <f t="shared" si="1"/>
        <v>0.6</v>
      </c>
      <c r="J6">
        <f t="shared" si="2"/>
        <v>9.9999999999999978E-2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0.9</v>
      </c>
      <c r="J9">
        <f t="shared" si="2"/>
        <v>-9.9999999999999978E-2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3.75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3</v>
      </c>
      <c r="D13">
        <v>10</v>
      </c>
    </row>
    <row r="14" spans="1:10" x14ac:dyDescent="0.3">
      <c r="A14" t="s">
        <v>105</v>
      </c>
      <c r="B14" t="s">
        <v>100</v>
      </c>
      <c r="C14">
        <v>6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9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1</v>
      </c>
      <c r="D22">
        <v>10</v>
      </c>
      <c r="G22">
        <v>1</v>
      </c>
      <c r="H22">
        <f>C22/D22</f>
        <v>0.1</v>
      </c>
      <c r="I22">
        <f>C30/D30</f>
        <v>0</v>
      </c>
      <c r="J22">
        <f>I22-H22</f>
        <v>-0.1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1</v>
      </c>
      <c r="D25">
        <v>10</v>
      </c>
      <c r="G25">
        <v>4</v>
      </c>
      <c r="H25">
        <f t="shared" si="3"/>
        <v>0.1</v>
      </c>
      <c r="I25">
        <f t="shared" si="4"/>
        <v>0</v>
      </c>
      <c r="J25">
        <f t="shared" si="5"/>
        <v>-0.1</v>
      </c>
    </row>
    <row r="26" spans="1:10" x14ac:dyDescent="0.3">
      <c r="A26" t="s">
        <v>113</v>
      </c>
      <c r="B26" t="s">
        <v>1</v>
      </c>
      <c r="C26">
        <v>4</v>
      </c>
      <c r="D26">
        <v>10</v>
      </c>
      <c r="G26">
        <v>5</v>
      </c>
      <c r="H26">
        <f t="shared" si="3"/>
        <v>0.4</v>
      </c>
      <c r="I26">
        <f t="shared" si="4"/>
        <v>0.4</v>
      </c>
      <c r="J26">
        <f t="shared" si="5"/>
        <v>0</v>
      </c>
    </row>
    <row r="27" spans="1:10" x14ac:dyDescent="0.3">
      <c r="A27" t="s">
        <v>114</v>
      </c>
      <c r="B27" t="s">
        <v>1</v>
      </c>
      <c r="C27">
        <v>4</v>
      </c>
      <c r="D27">
        <v>10</v>
      </c>
      <c r="G27">
        <v>6</v>
      </c>
      <c r="H27">
        <f t="shared" si="3"/>
        <v>0.4</v>
      </c>
      <c r="I27">
        <f t="shared" si="4"/>
        <v>0.3</v>
      </c>
      <c r="J27">
        <f t="shared" si="5"/>
        <v>-0.10000000000000003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0.7</v>
      </c>
      <c r="J28">
        <f t="shared" si="5"/>
        <v>-0.30000000000000004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-7.5000000000000009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4</v>
      </c>
      <c r="D34">
        <v>10</v>
      </c>
    </row>
    <row r="35" spans="1:10" x14ac:dyDescent="0.3">
      <c r="A35" t="s">
        <v>106</v>
      </c>
      <c r="B35" t="s">
        <v>1</v>
      </c>
      <c r="C35">
        <v>3</v>
      </c>
      <c r="D35">
        <v>10</v>
      </c>
    </row>
    <row r="36" spans="1:10" x14ac:dyDescent="0.3">
      <c r="A36" t="s">
        <v>107</v>
      </c>
      <c r="B36" t="s">
        <v>1</v>
      </c>
      <c r="C36">
        <v>7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0.1</v>
      </c>
      <c r="J43">
        <f t="shared" ref="J43:J49" si="8">I43-H43</f>
        <v>0.1</v>
      </c>
    </row>
    <row r="44" spans="1:10" x14ac:dyDescent="0.3">
      <c r="A44" t="s">
        <v>111</v>
      </c>
      <c r="B44" t="s">
        <v>2</v>
      </c>
      <c r="C44">
        <v>1</v>
      </c>
      <c r="D44">
        <v>10</v>
      </c>
      <c r="G44">
        <v>3</v>
      </c>
      <c r="H44">
        <f t="shared" si="6"/>
        <v>0.1</v>
      </c>
      <c r="I44">
        <f t="shared" si="7"/>
        <v>0.2</v>
      </c>
      <c r="J44">
        <f t="shared" si="8"/>
        <v>0.1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0.5</v>
      </c>
      <c r="J45">
        <f t="shared" si="8"/>
        <v>0.5</v>
      </c>
    </row>
    <row r="46" spans="1:10" x14ac:dyDescent="0.3">
      <c r="A46" t="s">
        <v>113</v>
      </c>
      <c r="B46" t="s">
        <v>2</v>
      </c>
      <c r="C46">
        <v>3</v>
      </c>
      <c r="D46">
        <v>10</v>
      </c>
      <c r="G46">
        <v>5</v>
      </c>
      <c r="H46">
        <f t="shared" si="6"/>
        <v>0.3</v>
      </c>
      <c r="I46">
        <f t="shared" si="7"/>
        <v>0.8</v>
      </c>
      <c r="J46">
        <f t="shared" si="8"/>
        <v>0.5</v>
      </c>
    </row>
    <row r="47" spans="1:10" x14ac:dyDescent="0.3">
      <c r="A47" t="s">
        <v>114</v>
      </c>
      <c r="B47" t="s">
        <v>2</v>
      </c>
      <c r="C47">
        <v>6</v>
      </c>
      <c r="D47">
        <v>10</v>
      </c>
      <c r="G47">
        <v>6</v>
      </c>
      <c r="H47">
        <f t="shared" si="6"/>
        <v>0.6</v>
      </c>
      <c r="I47">
        <f t="shared" si="7"/>
        <v>0.9</v>
      </c>
      <c r="J47">
        <f t="shared" si="8"/>
        <v>0.30000000000000004</v>
      </c>
    </row>
    <row r="48" spans="1:10" x14ac:dyDescent="0.3">
      <c r="A48" t="s">
        <v>115</v>
      </c>
      <c r="B48" t="s">
        <v>2</v>
      </c>
      <c r="C48">
        <v>7</v>
      </c>
      <c r="D48">
        <v>10</v>
      </c>
      <c r="G48">
        <v>7</v>
      </c>
      <c r="H48">
        <f t="shared" si="6"/>
        <v>0.7</v>
      </c>
      <c r="I48">
        <f t="shared" si="7"/>
        <v>1</v>
      </c>
      <c r="J48">
        <f t="shared" si="8"/>
        <v>0.30000000000000004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22.5</v>
      </c>
    </row>
    <row r="51" spans="1:10" x14ac:dyDescent="0.3">
      <c r="A51" t="s">
        <v>102</v>
      </c>
      <c r="B51" t="s">
        <v>2</v>
      </c>
      <c r="C51">
        <v>1</v>
      </c>
      <c r="D51">
        <v>10</v>
      </c>
    </row>
    <row r="52" spans="1:10" x14ac:dyDescent="0.3">
      <c r="A52" t="s">
        <v>103</v>
      </c>
      <c r="B52" t="s">
        <v>2</v>
      </c>
      <c r="C52">
        <v>2</v>
      </c>
      <c r="D52">
        <v>10</v>
      </c>
    </row>
    <row r="53" spans="1:10" x14ac:dyDescent="0.3">
      <c r="A53" t="s">
        <v>104</v>
      </c>
      <c r="B53" t="s">
        <v>2</v>
      </c>
      <c r="C53">
        <v>5</v>
      </c>
      <c r="D53">
        <v>10</v>
      </c>
    </row>
    <row r="54" spans="1:10" x14ac:dyDescent="0.3">
      <c r="A54" t="s">
        <v>105</v>
      </c>
      <c r="B54" t="s">
        <v>2</v>
      </c>
      <c r="C54">
        <v>8</v>
      </c>
      <c r="D54">
        <v>10</v>
      </c>
    </row>
    <row r="55" spans="1:10" x14ac:dyDescent="0.3">
      <c r="A55" t="s">
        <v>106</v>
      </c>
      <c r="B55" t="s">
        <v>2</v>
      </c>
      <c r="C55">
        <v>9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0.3</v>
      </c>
      <c r="J5">
        <f t="shared" si="2"/>
        <v>0.3</v>
      </c>
    </row>
    <row r="6" spans="1:10" x14ac:dyDescent="0.3">
      <c r="A6" t="s">
        <v>113</v>
      </c>
      <c r="B6" t="s">
        <v>100</v>
      </c>
      <c r="C6">
        <v>0</v>
      </c>
      <c r="D6">
        <v>10</v>
      </c>
      <c r="G6">
        <v>5</v>
      </c>
      <c r="H6">
        <f t="shared" si="0"/>
        <v>0</v>
      </c>
      <c r="I6">
        <f t="shared" si="1"/>
        <v>0.6</v>
      </c>
      <c r="J6">
        <f t="shared" si="2"/>
        <v>0.6</v>
      </c>
    </row>
    <row r="7" spans="1:10" x14ac:dyDescent="0.3">
      <c r="A7" t="s">
        <v>114</v>
      </c>
      <c r="B7" t="s">
        <v>100</v>
      </c>
      <c r="C7">
        <v>2</v>
      </c>
      <c r="D7">
        <v>10</v>
      </c>
      <c r="G7">
        <v>6</v>
      </c>
      <c r="H7">
        <f t="shared" si="0"/>
        <v>0.2</v>
      </c>
      <c r="I7">
        <f t="shared" si="1"/>
        <v>0.9</v>
      </c>
      <c r="J7">
        <f t="shared" si="2"/>
        <v>0.7</v>
      </c>
    </row>
    <row r="8" spans="1:10" x14ac:dyDescent="0.3">
      <c r="A8" t="s">
        <v>115</v>
      </c>
      <c r="B8" t="s">
        <v>100</v>
      </c>
      <c r="C8">
        <v>7</v>
      </c>
      <c r="D8">
        <v>10</v>
      </c>
      <c r="G8">
        <v>7</v>
      </c>
      <c r="H8">
        <f t="shared" si="0"/>
        <v>0.7</v>
      </c>
      <c r="I8">
        <f t="shared" si="1"/>
        <v>0.9</v>
      </c>
      <c r="J8">
        <f t="shared" si="2"/>
        <v>0.20000000000000007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22.499999999999996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3</v>
      </c>
      <c r="D13">
        <v>10</v>
      </c>
    </row>
    <row r="14" spans="1:10" x14ac:dyDescent="0.3">
      <c r="A14" t="s">
        <v>105</v>
      </c>
      <c r="B14" t="s">
        <v>100</v>
      </c>
      <c r="C14">
        <v>6</v>
      </c>
      <c r="D14">
        <v>10</v>
      </c>
    </row>
    <row r="15" spans="1:10" x14ac:dyDescent="0.3">
      <c r="A15" t="s">
        <v>106</v>
      </c>
      <c r="B15" t="s">
        <v>100</v>
      </c>
      <c r="C15">
        <v>9</v>
      </c>
      <c r="D15">
        <v>10</v>
      </c>
    </row>
    <row r="16" spans="1:10" x14ac:dyDescent="0.3">
      <c r="A16" t="s">
        <v>107</v>
      </c>
      <c r="B16" t="s">
        <v>100</v>
      </c>
      <c r="C16">
        <v>9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0.1</v>
      </c>
      <c r="J23">
        <f t="shared" ref="J23:J29" si="5">I23-H23</f>
        <v>0.1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0.1</v>
      </c>
      <c r="J24">
        <f t="shared" si="5"/>
        <v>0.1</v>
      </c>
    </row>
    <row r="25" spans="1:10" x14ac:dyDescent="0.3">
      <c r="A25" t="s">
        <v>112</v>
      </c>
      <c r="B25" t="s">
        <v>1</v>
      </c>
      <c r="C25">
        <v>1</v>
      </c>
      <c r="D25">
        <v>10</v>
      </c>
      <c r="G25">
        <v>4</v>
      </c>
      <c r="H25">
        <f t="shared" si="3"/>
        <v>0.1</v>
      </c>
      <c r="I25">
        <f t="shared" si="4"/>
        <v>0.1</v>
      </c>
      <c r="J25">
        <f t="shared" si="5"/>
        <v>0</v>
      </c>
    </row>
    <row r="26" spans="1:10" x14ac:dyDescent="0.3">
      <c r="A26" t="s">
        <v>113</v>
      </c>
      <c r="B26" t="s">
        <v>1</v>
      </c>
      <c r="C26">
        <v>2</v>
      </c>
      <c r="D26">
        <v>10</v>
      </c>
      <c r="G26">
        <v>5</v>
      </c>
      <c r="H26">
        <f t="shared" si="3"/>
        <v>0.2</v>
      </c>
      <c r="I26">
        <f t="shared" si="4"/>
        <v>0.7</v>
      </c>
      <c r="J26">
        <f t="shared" si="5"/>
        <v>0.49999999999999994</v>
      </c>
    </row>
    <row r="27" spans="1:10" x14ac:dyDescent="0.3">
      <c r="A27" t="s">
        <v>114</v>
      </c>
      <c r="B27" t="s">
        <v>1</v>
      </c>
      <c r="C27">
        <v>2</v>
      </c>
      <c r="D27">
        <v>10</v>
      </c>
      <c r="G27">
        <v>6</v>
      </c>
      <c r="H27">
        <f t="shared" si="3"/>
        <v>0.2</v>
      </c>
      <c r="I27">
        <f t="shared" si="4"/>
        <v>0.5</v>
      </c>
      <c r="J27">
        <f t="shared" si="5"/>
        <v>0.3</v>
      </c>
    </row>
    <row r="28" spans="1:10" x14ac:dyDescent="0.3">
      <c r="A28" t="s">
        <v>115</v>
      </c>
      <c r="B28" t="s">
        <v>1</v>
      </c>
      <c r="C28">
        <v>4</v>
      </c>
      <c r="D28">
        <v>10</v>
      </c>
      <c r="G28">
        <v>7</v>
      </c>
      <c r="H28">
        <f t="shared" si="3"/>
        <v>0.4</v>
      </c>
      <c r="I28">
        <f t="shared" si="4"/>
        <v>0.7</v>
      </c>
      <c r="J28">
        <f t="shared" si="5"/>
        <v>0.29999999999999993</v>
      </c>
    </row>
    <row r="29" spans="1:10" x14ac:dyDescent="0.3">
      <c r="A29" t="s">
        <v>116</v>
      </c>
      <c r="B29" t="s">
        <v>1</v>
      </c>
      <c r="C29">
        <v>9</v>
      </c>
      <c r="D29">
        <v>10</v>
      </c>
      <c r="G29">
        <v>8</v>
      </c>
      <c r="H29">
        <f t="shared" si="3"/>
        <v>0.9</v>
      </c>
      <c r="I29">
        <f t="shared" si="4"/>
        <v>1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17.5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1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7</v>
      </c>
      <c r="D34">
        <v>10</v>
      </c>
    </row>
    <row r="35" spans="1:10" x14ac:dyDescent="0.3">
      <c r="A35" t="s">
        <v>106</v>
      </c>
      <c r="B35" t="s">
        <v>1</v>
      </c>
      <c r="C35">
        <v>5</v>
      </c>
      <c r="D35">
        <v>10</v>
      </c>
    </row>
    <row r="36" spans="1:10" x14ac:dyDescent="0.3">
      <c r="A36" t="s">
        <v>107</v>
      </c>
      <c r="B36" t="s">
        <v>1</v>
      </c>
      <c r="C36">
        <v>7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0.1</v>
      </c>
      <c r="J42">
        <f>I42-H42</f>
        <v>0.1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0.3</v>
      </c>
      <c r="J43">
        <f t="shared" ref="J43:J49" si="8">I43-H43</f>
        <v>0.3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0.2</v>
      </c>
      <c r="J44">
        <f t="shared" si="8"/>
        <v>0.2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0.4</v>
      </c>
      <c r="J45">
        <f t="shared" si="8"/>
        <v>0.4</v>
      </c>
    </row>
    <row r="46" spans="1:10" x14ac:dyDescent="0.3">
      <c r="A46" t="s">
        <v>113</v>
      </c>
      <c r="B46" t="s">
        <v>2</v>
      </c>
      <c r="C46">
        <v>0</v>
      </c>
      <c r="D46">
        <v>10</v>
      </c>
      <c r="G46">
        <v>5</v>
      </c>
      <c r="H46">
        <f t="shared" si="6"/>
        <v>0</v>
      </c>
      <c r="I46">
        <f t="shared" si="7"/>
        <v>0.7</v>
      </c>
      <c r="J46">
        <f t="shared" si="8"/>
        <v>0.7</v>
      </c>
    </row>
    <row r="47" spans="1:10" x14ac:dyDescent="0.3">
      <c r="A47" t="s">
        <v>114</v>
      </c>
      <c r="B47" t="s">
        <v>2</v>
      </c>
      <c r="C47">
        <v>2</v>
      </c>
      <c r="D47">
        <v>10</v>
      </c>
      <c r="G47">
        <v>6</v>
      </c>
      <c r="H47">
        <f t="shared" si="6"/>
        <v>0.2</v>
      </c>
      <c r="I47">
        <f t="shared" si="7"/>
        <v>1</v>
      </c>
      <c r="J47">
        <f t="shared" si="8"/>
        <v>0.8</v>
      </c>
    </row>
    <row r="48" spans="1:10" x14ac:dyDescent="0.3">
      <c r="A48" t="s">
        <v>115</v>
      </c>
      <c r="B48" t="s">
        <v>2</v>
      </c>
      <c r="C48">
        <v>4</v>
      </c>
      <c r="D48">
        <v>10</v>
      </c>
      <c r="G48">
        <v>7</v>
      </c>
      <c r="H48">
        <f t="shared" si="6"/>
        <v>0.4</v>
      </c>
      <c r="I48">
        <f t="shared" si="7"/>
        <v>1</v>
      </c>
      <c r="J48">
        <f t="shared" si="8"/>
        <v>0.6</v>
      </c>
    </row>
    <row r="49" spans="1:10" x14ac:dyDescent="0.3">
      <c r="A49" t="s">
        <v>116</v>
      </c>
      <c r="B49" t="s">
        <v>2</v>
      </c>
      <c r="C49">
        <v>8</v>
      </c>
      <c r="D49">
        <v>10</v>
      </c>
      <c r="G49">
        <v>8</v>
      </c>
      <c r="H49">
        <f t="shared" si="6"/>
        <v>0.8</v>
      </c>
      <c r="I49">
        <f t="shared" si="7"/>
        <v>1</v>
      </c>
      <c r="J49">
        <f t="shared" si="8"/>
        <v>0.19999999999999996</v>
      </c>
    </row>
    <row r="50" spans="1:10" x14ac:dyDescent="0.3">
      <c r="A50" t="s">
        <v>101</v>
      </c>
      <c r="B50" t="s">
        <v>2</v>
      </c>
      <c r="C50">
        <v>1</v>
      </c>
      <c r="D50">
        <v>10</v>
      </c>
      <c r="I50" s="16" t="s">
        <v>62</v>
      </c>
      <c r="J50" s="14">
        <f>100*SUM(J42:J49)/8</f>
        <v>41.25</v>
      </c>
    </row>
    <row r="51" spans="1:10" x14ac:dyDescent="0.3">
      <c r="A51" t="s">
        <v>102</v>
      </c>
      <c r="B51" t="s">
        <v>2</v>
      </c>
      <c r="C51">
        <v>3</v>
      </c>
      <c r="D51">
        <v>10</v>
      </c>
    </row>
    <row r="52" spans="1:10" x14ac:dyDescent="0.3">
      <c r="A52" t="s">
        <v>103</v>
      </c>
      <c r="B52" t="s">
        <v>2</v>
      </c>
      <c r="C52">
        <v>2</v>
      </c>
      <c r="D52">
        <v>10</v>
      </c>
    </row>
    <row r="53" spans="1:10" x14ac:dyDescent="0.3">
      <c r="A53" t="s">
        <v>104</v>
      </c>
      <c r="B53" t="s">
        <v>2</v>
      </c>
      <c r="C53">
        <v>4</v>
      </c>
      <c r="D53">
        <v>10</v>
      </c>
    </row>
    <row r="54" spans="1:10" x14ac:dyDescent="0.3">
      <c r="A54" t="s">
        <v>105</v>
      </c>
      <c r="B54" t="s">
        <v>2</v>
      </c>
      <c r="C54">
        <v>7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K58"/>
  <sheetViews>
    <sheetView zoomScaleNormal="100" workbookViewId="0"/>
  </sheetViews>
  <sheetFormatPr defaultRowHeight="14.4" x14ac:dyDescent="0.3"/>
  <sheetData>
    <row r="2" spans="1:11" x14ac:dyDescent="0.3">
      <c r="A2" t="s">
        <v>11</v>
      </c>
      <c r="B2" t="s">
        <v>12</v>
      </c>
      <c r="C2" s="4" t="s">
        <v>13</v>
      </c>
      <c r="D2" t="s">
        <v>61</v>
      </c>
      <c r="G2" t="s">
        <v>9</v>
      </c>
      <c r="H2" t="s">
        <v>14</v>
      </c>
      <c r="I2" t="s">
        <v>4</v>
      </c>
    </row>
    <row r="3" spans="1:11" x14ac:dyDescent="0.3">
      <c r="A3" t="s">
        <v>109</v>
      </c>
      <c r="B3" t="s">
        <v>100</v>
      </c>
      <c r="C3">
        <f>SUM('L1:L36'!C2)</f>
        <v>0</v>
      </c>
      <c r="D3">
        <f>SUM('L1:L36'!D2)</f>
        <v>360</v>
      </c>
      <c r="G3">
        <v>1</v>
      </c>
      <c r="H3" s="1">
        <f>AVERAGE('L1:L36'!$H$2)</f>
        <v>0</v>
      </c>
      <c r="I3" s="3">
        <f>SQRT(VAR('L1:L36'!$H$2)/COUNT('L1:L36'!$H$2))</f>
        <v>0</v>
      </c>
      <c r="J3" s="1"/>
      <c r="K3" s="1">
        <f>H11-H3</f>
        <v>1.1111111111111112E-2</v>
      </c>
    </row>
    <row r="4" spans="1:11" x14ac:dyDescent="0.3">
      <c r="A4" t="s">
        <v>110</v>
      </c>
      <c r="B4" t="s">
        <v>100</v>
      </c>
      <c r="C4">
        <f>SUM('L1:L36'!C3)</f>
        <v>1</v>
      </c>
      <c r="D4">
        <f>SUM('L1:L36'!D3)</f>
        <v>360</v>
      </c>
      <c r="G4">
        <v>2</v>
      </c>
      <c r="H4" s="1">
        <f>AVERAGE('L1:L36'!$H$3)</f>
        <v>2.7777777777777779E-3</v>
      </c>
      <c r="I4" s="3">
        <f>SQRT(VAR('L1:L36'!$H$3)/COUNT('L1:L36'!$H$3))</f>
        <v>2.7777777777777783E-3</v>
      </c>
      <c r="J4" s="1"/>
      <c r="K4" s="1">
        <f t="shared" ref="K4:K10" si="0">H12-H4</f>
        <v>2.7777777777777779E-3</v>
      </c>
    </row>
    <row r="5" spans="1:11" x14ac:dyDescent="0.3">
      <c r="A5" t="s">
        <v>111</v>
      </c>
      <c r="B5" t="s">
        <v>100</v>
      </c>
      <c r="C5">
        <f>SUM('L1:L36'!C4)</f>
        <v>5</v>
      </c>
      <c r="D5">
        <f>SUM('L1:L36'!D4)</f>
        <v>360</v>
      </c>
      <c r="G5">
        <v>3</v>
      </c>
      <c r="H5" s="1">
        <f>AVERAGE('L1:L36'!$H$4)</f>
        <v>1.3888888888888888E-2</v>
      </c>
      <c r="I5" s="3">
        <f>SQRT(VAR('L1:L36'!$H$4)/COUNT('L1:L36'!$H$4))</f>
        <v>7.0741848795997965E-3</v>
      </c>
      <c r="J5" s="1"/>
      <c r="K5" s="1">
        <f t="shared" si="0"/>
        <v>-2.7777777777777766E-3</v>
      </c>
    </row>
    <row r="6" spans="1:11" x14ac:dyDescent="0.3">
      <c r="A6" t="s">
        <v>112</v>
      </c>
      <c r="B6" t="s">
        <v>100</v>
      </c>
      <c r="C6">
        <f>SUM('L1:L36'!C5)</f>
        <v>32</v>
      </c>
      <c r="D6">
        <f>SUM('L1:L36'!D5)</f>
        <v>360</v>
      </c>
      <c r="G6">
        <v>4</v>
      </c>
      <c r="H6" s="1">
        <f>AVERAGE('L1:L36'!$H$5)</f>
        <v>8.8888888888888878E-2</v>
      </c>
      <c r="I6" s="3">
        <f>SQRT(VAR('L1:L36'!$H$5)/COUNT('L1:L36'!$H$5))</f>
        <v>1.9014521509064988E-2</v>
      </c>
      <c r="J6" s="1"/>
      <c r="K6" s="1">
        <f t="shared" si="0"/>
        <v>0.21388888888888893</v>
      </c>
    </row>
    <row r="7" spans="1:11" x14ac:dyDescent="0.3">
      <c r="A7" t="s">
        <v>113</v>
      </c>
      <c r="B7" t="s">
        <v>100</v>
      </c>
      <c r="C7">
        <f>SUM('L1:L36'!C6)</f>
        <v>150</v>
      </c>
      <c r="D7">
        <f>SUM('L1:L36'!D6)</f>
        <v>360</v>
      </c>
      <c r="G7">
        <v>5</v>
      </c>
      <c r="H7" s="1">
        <f>AVERAGE('L1:L36'!$H$6)</f>
        <v>0.41666666666666663</v>
      </c>
      <c r="I7" s="3">
        <f>SQRT(VAR('L1:L36'!$H$6)/COUNT('L1:L36'!$H$6))</f>
        <v>4.6205201383833799E-2</v>
      </c>
      <c r="J7" s="1"/>
      <c r="K7" s="1">
        <f t="shared" si="0"/>
        <v>0.39166666666666672</v>
      </c>
    </row>
    <row r="8" spans="1:11" x14ac:dyDescent="0.3">
      <c r="A8" t="s">
        <v>114</v>
      </c>
      <c r="B8" t="s">
        <v>100</v>
      </c>
      <c r="C8">
        <f>SUM('L1:L36'!C7)</f>
        <v>293</v>
      </c>
      <c r="D8">
        <f>SUM('L1:L36'!D7)</f>
        <v>360</v>
      </c>
      <c r="G8">
        <v>6</v>
      </c>
      <c r="H8" s="1">
        <f>AVERAGE('L1:L36'!$H$7)</f>
        <v>0.81388888888888877</v>
      </c>
      <c r="I8" s="3">
        <f>SQRT(VAR('L1:L36'!$H$7)/COUNT('L1:L36'!$H$7))</f>
        <v>4.046412829917815E-2</v>
      </c>
      <c r="J8" s="1"/>
      <c r="K8" s="1">
        <f t="shared" si="0"/>
        <v>0.16666666666666674</v>
      </c>
    </row>
    <row r="9" spans="1:11" x14ac:dyDescent="0.3">
      <c r="A9" t="s">
        <v>115</v>
      </c>
      <c r="B9" t="s">
        <v>100</v>
      </c>
      <c r="C9">
        <f>SUM('L1:L36'!C8)</f>
        <v>351</v>
      </c>
      <c r="D9">
        <f>SUM('L1:L36'!D8)</f>
        <v>360</v>
      </c>
      <c r="G9">
        <v>7</v>
      </c>
      <c r="H9" s="1">
        <f>AVERAGE('L1:L36'!$H$8)</f>
        <v>0.97500000000000009</v>
      </c>
      <c r="I9" s="3">
        <f>SQRT(VAR('L1:L36'!$H$8)/COUNT('L1:L36'!$H$8))</f>
        <v>1.2198750911856668E-2</v>
      </c>
      <c r="J9" s="1"/>
      <c r="K9" s="1">
        <f t="shared" si="0"/>
        <v>1.1111111111111072E-2</v>
      </c>
    </row>
    <row r="10" spans="1:11" x14ac:dyDescent="0.3">
      <c r="A10" t="s">
        <v>116</v>
      </c>
      <c r="B10" t="s">
        <v>100</v>
      </c>
      <c r="C10">
        <f>SUM('L1:L36'!C9)</f>
        <v>357</v>
      </c>
      <c r="D10">
        <f>SUM('L1:L36'!D9)</f>
        <v>360</v>
      </c>
      <c r="G10">
        <v>8</v>
      </c>
      <c r="H10" s="1">
        <f>AVERAGE('L1:L36'!$H$9)</f>
        <v>0.99166666666666659</v>
      </c>
      <c r="I10" s="3">
        <f>SQRT(VAR('L1:L36'!$H$9)/COUNT('L1:L36'!$H$9))</f>
        <v>4.6717659215115663E-3</v>
      </c>
      <c r="J10" s="1"/>
      <c r="K10" s="1">
        <f t="shared" si="0"/>
        <v>0</v>
      </c>
    </row>
    <row r="11" spans="1:11" x14ac:dyDescent="0.3">
      <c r="A11" t="s">
        <v>101</v>
      </c>
      <c r="B11" t="s">
        <v>100</v>
      </c>
      <c r="C11">
        <f>SUM('L1:L36'!C10)</f>
        <v>4</v>
      </c>
      <c r="D11">
        <f>SUM('L1:L36'!D10)</f>
        <v>360</v>
      </c>
      <c r="G11">
        <v>1</v>
      </c>
      <c r="H11" s="1">
        <f>AVERAGE('L1:L36'!$I$2)</f>
        <v>1.1111111111111112E-2</v>
      </c>
      <c r="I11" s="3">
        <f>SQRT(VAR('L1:L36'!$I$2)/COUNT('L1:L36'!$I$2))</f>
        <v>5.3121271525973053E-3</v>
      </c>
      <c r="K11" s="8">
        <f>100*SUM(K3:K10)/8</f>
        <v>9.9305555555555571</v>
      </c>
    </row>
    <row r="12" spans="1:11" x14ac:dyDescent="0.3">
      <c r="A12" t="s">
        <v>102</v>
      </c>
      <c r="B12" t="s">
        <v>100</v>
      </c>
      <c r="C12">
        <f>SUM('L1:L36'!C11)</f>
        <v>2</v>
      </c>
      <c r="D12">
        <f>SUM('L1:L36'!D11)</f>
        <v>360</v>
      </c>
      <c r="G12">
        <v>2</v>
      </c>
      <c r="H12" s="1">
        <f>AVERAGE('L1:L36'!$I$3)</f>
        <v>5.5555555555555558E-3</v>
      </c>
      <c r="I12" s="3">
        <f>SQRT(VAR('L1:L36'!$I$3)/COUNT('L1:L36'!$I$3))</f>
        <v>3.8718447357620534E-3</v>
      </c>
    </row>
    <row r="13" spans="1:11" x14ac:dyDescent="0.3">
      <c r="A13" t="s">
        <v>103</v>
      </c>
      <c r="B13" t="s">
        <v>100</v>
      </c>
      <c r="C13">
        <f>SUM('L1:L36'!C12)</f>
        <v>4</v>
      </c>
      <c r="D13">
        <f>SUM('L1:L36'!D12)</f>
        <v>360</v>
      </c>
      <c r="G13">
        <v>3</v>
      </c>
      <c r="H13" s="1">
        <f>AVERAGE('L1:L36'!$I$4)</f>
        <v>1.1111111111111112E-2</v>
      </c>
      <c r="I13" s="3">
        <f>SQRT(VAR('L1:L36'!$I$4)/COUNT('L1:L36'!$I$4))</f>
        <v>5.3121271525973053E-3</v>
      </c>
    </row>
    <row r="14" spans="1:11" x14ac:dyDescent="0.3">
      <c r="A14" t="s">
        <v>104</v>
      </c>
      <c r="B14" t="s">
        <v>100</v>
      </c>
      <c r="C14">
        <f>SUM('L1:L36'!C13)</f>
        <v>109</v>
      </c>
      <c r="D14">
        <f>SUM('L1:L36'!D13)</f>
        <v>360</v>
      </c>
      <c r="G14">
        <v>4</v>
      </c>
      <c r="H14" s="1">
        <f>AVERAGE('L1:L36'!$I$5)</f>
        <v>0.30277777777777781</v>
      </c>
      <c r="I14" s="3">
        <f>SQRT(VAR('L1:L36'!$I$5)/COUNT('L1:L36'!$I$5))</f>
        <v>3.8314925416868248E-2</v>
      </c>
      <c r="J14" s="1"/>
    </row>
    <row r="15" spans="1:11" x14ac:dyDescent="0.3">
      <c r="A15" t="s">
        <v>105</v>
      </c>
      <c r="B15" t="s">
        <v>100</v>
      </c>
      <c r="C15">
        <f>SUM('L1:L36'!C14)</f>
        <v>291</v>
      </c>
      <c r="D15">
        <f>SUM('L1:L36'!D14)</f>
        <v>360</v>
      </c>
      <c r="G15">
        <v>5</v>
      </c>
      <c r="H15" s="1">
        <f>AVERAGE('L1:L36'!$I$6)</f>
        <v>0.80833333333333335</v>
      </c>
      <c r="I15" s="3">
        <f>SQRT(VAR('L1:L36'!$I$6)/COUNT('L1:L36'!$I$6))</f>
        <v>3.3422499787770038E-2</v>
      </c>
      <c r="J15" s="1"/>
    </row>
    <row r="16" spans="1:11" x14ac:dyDescent="0.3">
      <c r="A16" t="s">
        <v>106</v>
      </c>
      <c r="B16" t="s">
        <v>100</v>
      </c>
      <c r="C16">
        <f>SUM('L1:L36'!C15)</f>
        <v>353</v>
      </c>
      <c r="D16">
        <f>SUM('L1:L36'!D15)</f>
        <v>360</v>
      </c>
      <c r="G16">
        <v>6</v>
      </c>
      <c r="H16" s="1">
        <f>AVERAGE('L1:L36'!$I$7)</f>
        <v>0.98055555555555551</v>
      </c>
      <c r="I16" s="3">
        <f>SQRT(VAR('L1:L36'!$I$7)/COUNT('L1:L36'!$I$7))</f>
        <v>7.7862765358526157E-3</v>
      </c>
      <c r="J16" s="1"/>
    </row>
    <row r="17" spans="1:11" x14ac:dyDescent="0.3">
      <c r="A17" t="s">
        <v>107</v>
      </c>
      <c r="B17" t="s">
        <v>100</v>
      </c>
      <c r="C17">
        <f>SUM('L1:L36'!C16)</f>
        <v>355</v>
      </c>
      <c r="D17">
        <f>SUM('L1:L36'!D16)</f>
        <v>360</v>
      </c>
      <c r="G17">
        <v>7</v>
      </c>
      <c r="H17" s="1">
        <f>AVERAGE('L1:L36'!$I$8)</f>
        <v>0.98611111111111116</v>
      </c>
      <c r="I17" s="3">
        <f>SQRT(VAR('L1:L36'!$I$8)/COUNT('L1:L36'!$I$8))</f>
        <v>5.8456031201016816E-3</v>
      </c>
      <c r="J17" s="1"/>
    </row>
    <row r="18" spans="1:11" x14ac:dyDescent="0.3">
      <c r="A18" t="s">
        <v>108</v>
      </c>
      <c r="B18" t="s">
        <v>100</v>
      </c>
      <c r="C18">
        <f>SUM('L1:L36'!C17)</f>
        <v>357</v>
      </c>
      <c r="D18">
        <f>SUM('L1:L36'!D17)</f>
        <v>360</v>
      </c>
      <c r="G18">
        <v>8</v>
      </c>
      <c r="H18" s="1">
        <f>AVERAGE('L1:L36'!$I$9)</f>
        <v>0.9916666666666667</v>
      </c>
      <c r="I18" s="3">
        <f>SQRT(VAR('L1:L36'!$I$9)/COUNT('L1:L36'!$I$9))</f>
        <v>4.671765921511568E-3</v>
      </c>
      <c r="J18" s="1"/>
    </row>
    <row r="19" spans="1:11" x14ac:dyDescent="0.3">
      <c r="I19" s="3"/>
      <c r="J19" s="1"/>
    </row>
    <row r="20" spans="1:11" x14ac:dyDescent="0.3">
      <c r="H20" s="1"/>
      <c r="I20" s="3"/>
      <c r="J20" s="1"/>
    </row>
    <row r="21" spans="1:11" x14ac:dyDescent="0.3">
      <c r="J21" s="1"/>
    </row>
    <row r="22" spans="1:11" x14ac:dyDescent="0.3">
      <c r="G22" t="s">
        <v>9</v>
      </c>
      <c r="H22" t="s">
        <v>14</v>
      </c>
      <c r="I22" t="s">
        <v>4</v>
      </c>
    </row>
    <row r="23" spans="1:11" x14ac:dyDescent="0.3">
      <c r="A23" t="s">
        <v>109</v>
      </c>
      <c r="B23" t="s">
        <v>1</v>
      </c>
      <c r="C23">
        <f>SUM('L1:L36'!C22)</f>
        <v>2</v>
      </c>
      <c r="D23">
        <f>SUM('L1:L36'!D22)</f>
        <v>360</v>
      </c>
      <c r="G23">
        <v>1</v>
      </c>
      <c r="H23" s="1">
        <f>AVERAGE('L1:L36'!$H$22)</f>
        <v>5.5555555555555558E-3</v>
      </c>
      <c r="I23" s="3">
        <f>SQRT(VAR('L1:L36'!$H$22)/COUNT('L1:L36'!$H$22))</f>
        <v>3.8718447357620534E-3</v>
      </c>
      <c r="J23" s="1"/>
      <c r="K23" s="1">
        <f>H31-H23</f>
        <v>1.9444444444444441E-2</v>
      </c>
    </row>
    <row r="24" spans="1:11" x14ac:dyDescent="0.3">
      <c r="A24" t="s">
        <v>110</v>
      </c>
      <c r="B24" t="s">
        <v>1</v>
      </c>
      <c r="C24">
        <f>SUM('L1:L36'!C23)</f>
        <v>2</v>
      </c>
      <c r="D24">
        <f>SUM('L1:L36'!D23)</f>
        <v>360</v>
      </c>
      <c r="G24">
        <v>2</v>
      </c>
      <c r="H24" s="1">
        <f>AVERAGE('L1:L36'!$H$23)</f>
        <v>5.5555555555555558E-3</v>
      </c>
      <c r="I24" s="3">
        <f>SQRT(VAR('L1:L36'!$H$23)/COUNT('L1:L36'!$H$23))</f>
        <v>3.8718447357620534E-3</v>
      </c>
      <c r="J24" s="1"/>
      <c r="K24" s="1">
        <f t="shared" ref="K24:K30" si="1">H32-H24</f>
        <v>6.9444444444444461E-2</v>
      </c>
    </row>
    <row r="25" spans="1:11" x14ac:dyDescent="0.3">
      <c r="A25" t="s">
        <v>111</v>
      </c>
      <c r="B25" t="s">
        <v>1</v>
      </c>
      <c r="C25">
        <f>SUM('L1:L36'!C24)</f>
        <v>1</v>
      </c>
      <c r="D25">
        <f>SUM('L1:L36'!D24)</f>
        <v>360</v>
      </c>
      <c r="G25">
        <v>3</v>
      </c>
      <c r="H25" s="1">
        <f>AVERAGE('L1:L36'!$H$24)</f>
        <v>2.7777777777777779E-3</v>
      </c>
      <c r="I25" s="3">
        <f>SQRT(VAR('L1:L36'!$H$24)/COUNT('L1:L36'!$H$24))</f>
        <v>2.7777777777777783E-3</v>
      </c>
      <c r="J25" s="1"/>
      <c r="K25" s="1">
        <f t="shared" si="1"/>
        <v>5.8333333333333341E-2</v>
      </c>
    </row>
    <row r="26" spans="1:11" x14ac:dyDescent="0.3">
      <c r="A26" t="s">
        <v>112</v>
      </c>
      <c r="B26" t="s">
        <v>1</v>
      </c>
      <c r="C26">
        <f>SUM('L1:L36'!C25)</f>
        <v>45</v>
      </c>
      <c r="D26">
        <f>SUM('L1:L36'!D25)</f>
        <v>360</v>
      </c>
      <c r="G26">
        <v>4</v>
      </c>
      <c r="H26" s="1">
        <f>AVERAGE('L1:L36'!$H$25)</f>
        <v>0.12500000000000003</v>
      </c>
      <c r="I26" s="3">
        <f>SQRT(VAR('L1:L36'!$H$25)/COUNT('L1:L36'!$H$25))</f>
        <v>2.4680498052652509E-2</v>
      </c>
      <c r="J26" s="1"/>
      <c r="K26" s="1">
        <f t="shared" si="1"/>
        <v>6.1111111111111061E-2</v>
      </c>
    </row>
    <row r="27" spans="1:11" x14ac:dyDescent="0.3">
      <c r="A27" t="s">
        <v>113</v>
      </c>
      <c r="B27" t="s">
        <v>1</v>
      </c>
      <c r="C27">
        <f>SUM('L1:L36'!C26)</f>
        <v>215</v>
      </c>
      <c r="D27">
        <f>SUM('L1:L36'!D26)</f>
        <v>360</v>
      </c>
      <c r="G27">
        <v>5</v>
      </c>
      <c r="H27" s="1">
        <f>AVERAGE('L1:L36'!$H$26)</f>
        <v>0.59722222222222221</v>
      </c>
      <c r="I27" s="3">
        <f>SQRT(VAR('L1:L36'!$H$26)/COUNT('L1:L36'!$H$26))</f>
        <v>4.3731887155079648E-2</v>
      </c>
      <c r="J27" s="1"/>
      <c r="K27" s="1">
        <f t="shared" si="1"/>
        <v>0.21944444444444444</v>
      </c>
    </row>
    <row r="28" spans="1:11" x14ac:dyDescent="0.3">
      <c r="A28" t="s">
        <v>114</v>
      </c>
      <c r="B28" t="s">
        <v>1</v>
      </c>
      <c r="C28">
        <f>SUM('L1:L36'!C27)</f>
        <v>224</v>
      </c>
      <c r="D28">
        <f>SUM('L1:L36'!D27)</f>
        <v>360</v>
      </c>
      <c r="G28">
        <v>6</v>
      </c>
      <c r="H28" s="1">
        <f>AVERAGE('L1:L36'!$H$27)</f>
        <v>0.62222222222222212</v>
      </c>
      <c r="I28" s="3">
        <f>SQRT(VAR('L1:L36'!$H$27)/COUNT('L1:L36'!$H$27))</f>
        <v>5.3468743444868787E-2</v>
      </c>
      <c r="J28" s="1"/>
      <c r="K28" s="1">
        <f t="shared" si="1"/>
        <v>0.11388888888888893</v>
      </c>
    </row>
    <row r="29" spans="1:11" x14ac:dyDescent="0.3">
      <c r="A29" t="s">
        <v>115</v>
      </c>
      <c r="B29" t="s">
        <v>1</v>
      </c>
      <c r="C29">
        <f>SUM('L1:L36'!C28)</f>
        <v>347</v>
      </c>
      <c r="D29">
        <f>SUM('L1:L36'!D28)</f>
        <v>360</v>
      </c>
      <c r="G29">
        <v>7</v>
      </c>
      <c r="H29" s="1">
        <f>AVERAGE('L1:L36'!$H$28)</f>
        <v>0.9638888888888888</v>
      </c>
      <c r="I29" s="3">
        <f>SQRT(VAR('L1:L36'!$H$28)/COUNT('L1:L36'!$H$28))</f>
        <v>1.7885339290939727E-2</v>
      </c>
      <c r="J29" s="1"/>
      <c r="K29" s="1">
        <f t="shared" si="1"/>
        <v>-3.8888888888889084E-2</v>
      </c>
    </row>
    <row r="30" spans="1:11" x14ac:dyDescent="0.3">
      <c r="A30" t="s">
        <v>116</v>
      </c>
      <c r="B30" t="s">
        <v>1</v>
      </c>
      <c r="C30">
        <f>SUM('L1:L36'!C29)</f>
        <v>347</v>
      </c>
      <c r="D30">
        <f>SUM('L1:L36'!D29)</f>
        <v>360</v>
      </c>
      <c r="G30">
        <v>8</v>
      </c>
      <c r="H30" s="1">
        <f>AVERAGE('L1:L36'!$H$29)</f>
        <v>0.9638888888888888</v>
      </c>
      <c r="I30" s="3">
        <f>SQRT(VAR('L1:L36'!$H$29)/COUNT('L1:L36'!$H$29))</f>
        <v>9.8824662574585088E-3</v>
      </c>
      <c r="J30" s="1"/>
      <c r="K30" s="1">
        <f t="shared" si="1"/>
        <v>3.0555555555555558E-2</v>
      </c>
    </row>
    <row r="31" spans="1:11" x14ac:dyDescent="0.3">
      <c r="A31" t="s">
        <v>101</v>
      </c>
      <c r="B31" t="s">
        <v>1</v>
      </c>
      <c r="C31">
        <f>SUM('L1:L36'!C30)</f>
        <v>9</v>
      </c>
      <c r="D31">
        <f>SUM('L1:L36'!D30)</f>
        <v>360</v>
      </c>
      <c r="G31">
        <v>1</v>
      </c>
      <c r="H31" s="1">
        <f>AVERAGE('L1:L36'!$I$22)</f>
        <v>2.4999999999999998E-2</v>
      </c>
      <c r="I31" s="3">
        <f>SQRT(VAR('L1:L36'!$I$22)/COUNT('L1:L36'!$I$22))</f>
        <v>9.2367451148908705E-3</v>
      </c>
      <c r="K31" s="8">
        <f>100*SUM(K23:K30)/8</f>
        <v>6.6666666666666652</v>
      </c>
    </row>
    <row r="32" spans="1:11" x14ac:dyDescent="0.3">
      <c r="A32" t="s">
        <v>102</v>
      </c>
      <c r="B32" t="s">
        <v>1</v>
      </c>
      <c r="C32">
        <f>SUM('L1:L36'!C31)</f>
        <v>27</v>
      </c>
      <c r="D32">
        <f>SUM('L1:L36'!D31)</f>
        <v>360</v>
      </c>
      <c r="G32">
        <v>2</v>
      </c>
      <c r="H32" s="1">
        <f>AVERAGE('L1:L36'!$I$23)</f>
        <v>7.5000000000000011E-2</v>
      </c>
      <c r="I32" s="3">
        <f>SQRT(VAR('L1:L36'!$I$23)/COUNT('L1:L36'!$I$23))</f>
        <v>1.798367866741114E-2</v>
      </c>
    </row>
    <row r="33" spans="1:11" x14ac:dyDescent="0.3">
      <c r="A33" t="s">
        <v>103</v>
      </c>
      <c r="B33" t="s">
        <v>1</v>
      </c>
      <c r="C33">
        <f>SUM('L1:L36'!C32)</f>
        <v>22</v>
      </c>
      <c r="D33">
        <f>SUM('L1:L36'!D32)</f>
        <v>360</v>
      </c>
      <c r="G33">
        <v>3</v>
      </c>
      <c r="H33" s="1">
        <f>AVERAGE('L1:L36'!$I$24)</f>
        <v>6.1111111111111116E-2</v>
      </c>
      <c r="I33" s="3">
        <f>SQRT(VAR('L1:L36'!$I$24)/COUNT('L1:L36'!$I$24))</f>
        <v>1.7492754862031862E-2</v>
      </c>
    </row>
    <row r="34" spans="1:11" x14ac:dyDescent="0.3">
      <c r="A34" t="s">
        <v>104</v>
      </c>
      <c r="B34" t="s">
        <v>1</v>
      </c>
      <c r="C34">
        <f>SUM('L1:L36'!C33)</f>
        <v>67</v>
      </c>
      <c r="D34">
        <f>SUM('L1:L36'!D33)</f>
        <v>360</v>
      </c>
      <c r="G34">
        <v>4</v>
      </c>
      <c r="H34" s="1">
        <f>AVERAGE('L1:L36'!$I$25)</f>
        <v>0.18611111111111109</v>
      </c>
      <c r="I34" s="3">
        <f>SQRT(VAR('L1:L36'!$I$25)/COUNT('L1:L36'!$I$25))</f>
        <v>3.6330226555198207E-2</v>
      </c>
    </row>
    <row r="35" spans="1:11" x14ac:dyDescent="0.3">
      <c r="A35" t="s">
        <v>105</v>
      </c>
      <c r="B35" t="s">
        <v>1</v>
      </c>
      <c r="C35">
        <f>SUM('L1:L36'!C34)</f>
        <v>294</v>
      </c>
      <c r="D35">
        <f>SUM('L1:L36'!D34)</f>
        <v>360</v>
      </c>
      <c r="G35">
        <v>5</v>
      </c>
      <c r="H35" s="1">
        <f>AVERAGE('L1:L36'!$I$26)</f>
        <v>0.81666666666666665</v>
      </c>
      <c r="I35" s="3">
        <f>SQRT(VAR('L1:L36'!$I$26)/COUNT('L1:L36'!$I$26))</f>
        <v>3.3688583153950458E-2</v>
      </c>
    </row>
    <row r="36" spans="1:11" x14ac:dyDescent="0.3">
      <c r="A36" t="s">
        <v>106</v>
      </c>
      <c r="B36" t="s">
        <v>1</v>
      </c>
      <c r="C36">
        <f>SUM('L1:L36'!C35)</f>
        <v>265</v>
      </c>
      <c r="D36">
        <f>SUM('L1:L36'!D35)</f>
        <v>360</v>
      </c>
      <c r="G36">
        <v>6</v>
      </c>
      <c r="H36" s="1">
        <f>AVERAGE('L1:L36'!$I$27)</f>
        <v>0.73611111111111105</v>
      </c>
      <c r="I36" s="3">
        <f>SQRT(VAR('L1:L36'!$I$27)/COUNT('L1:L36'!$I$27))</f>
        <v>4.849362219197554E-2</v>
      </c>
    </row>
    <row r="37" spans="1:11" x14ac:dyDescent="0.3">
      <c r="A37" t="s">
        <v>107</v>
      </c>
      <c r="B37" t="s">
        <v>1</v>
      </c>
      <c r="C37">
        <f>SUM('L1:L36'!C36)</f>
        <v>333</v>
      </c>
      <c r="D37">
        <f>SUM('L1:L36'!D36)</f>
        <v>360</v>
      </c>
      <c r="G37">
        <v>7</v>
      </c>
      <c r="H37" s="1">
        <f>AVERAGE('L1:L36'!$I$28)</f>
        <v>0.92499999999999971</v>
      </c>
      <c r="I37" s="3">
        <f>SQRT(VAR('L1:L36'!$I$28)/COUNT('L1:L36'!$I$28))</f>
        <v>1.7078251276599652E-2</v>
      </c>
    </row>
    <row r="38" spans="1:11" x14ac:dyDescent="0.3">
      <c r="A38" t="s">
        <v>108</v>
      </c>
      <c r="B38" t="s">
        <v>1</v>
      </c>
      <c r="C38">
        <f>SUM('L1:L36'!C37)</f>
        <v>358</v>
      </c>
      <c r="D38">
        <f>SUM('L1:L36'!D37)</f>
        <v>360</v>
      </c>
      <c r="G38">
        <v>8</v>
      </c>
      <c r="H38" s="1">
        <f>AVERAGE('L1:L36'!$I$29)</f>
        <v>0.99444444444444435</v>
      </c>
      <c r="I38" s="3">
        <f>SQRT(VAR('L1:L36'!$I$29)/COUNT('L1:L36'!$I$29))</f>
        <v>3.8718447357620526E-3</v>
      </c>
    </row>
    <row r="42" spans="1:11" x14ac:dyDescent="0.3">
      <c r="G42" t="s">
        <v>9</v>
      </c>
      <c r="H42" t="s">
        <v>14</v>
      </c>
      <c r="I42" t="s">
        <v>4</v>
      </c>
    </row>
    <row r="43" spans="1:11" x14ac:dyDescent="0.3">
      <c r="A43" t="s">
        <v>109</v>
      </c>
      <c r="B43" t="s">
        <v>2</v>
      </c>
      <c r="C43">
        <f>SUM('L1:L36'!C42)</f>
        <v>7</v>
      </c>
      <c r="D43">
        <f>SUM('L1:L36'!D42)</f>
        <v>360</v>
      </c>
      <c r="G43">
        <v>1</v>
      </c>
      <c r="H43" s="1">
        <f>AVERAGE('L1:L36'!$H$42)</f>
        <v>1.9444444444444445E-2</v>
      </c>
      <c r="I43" s="3">
        <f>SQRT(VAR('L1:L36'!$H$42)/COUNT('L1:L36'!$H$42))</f>
        <v>7.786276535852614E-3</v>
      </c>
      <c r="J43" s="1"/>
      <c r="K43" s="1">
        <f>H51-H43</f>
        <v>-5.5555555555555566E-3</v>
      </c>
    </row>
    <row r="44" spans="1:11" x14ac:dyDescent="0.3">
      <c r="A44" t="s">
        <v>110</v>
      </c>
      <c r="B44" t="s">
        <v>2</v>
      </c>
      <c r="C44">
        <f>SUM('L1:L36'!C43)</f>
        <v>4</v>
      </c>
      <c r="D44">
        <f>SUM('L1:L36'!D43)</f>
        <v>360</v>
      </c>
      <c r="G44">
        <v>2</v>
      </c>
      <c r="H44" s="1">
        <f>AVERAGE('L1:L36'!$H$43)</f>
        <v>1.1111111111111112E-2</v>
      </c>
      <c r="I44" s="3">
        <f>SQRT(VAR('L1:L36'!$H$43)/COUNT('L1:L36'!$H$43))</f>
        <v>6.6401589407466318E-3</v>
      </c>
      <c r="J44" s="1"/>
      <c r="K44" s="1">
        <f t="shared" ref="K44:K50" si="2">H52-H44</f>
        <v>1.6666666666666663E-2</v>
      </c>
    </row>
    <row r="45" spans="1:11" x14ac:dyDescent="0.3">
      <c r="A45" t="s">
        <v>111</v>
      </c>
      <c r="B45" t="s">
        <v>2</v>
      </c>
      <c r="C45">
        <f>SUM('L1:L36'!C44)</f>
        <v>8</v>
      </c>
      <c r="D45">
        <f>SUM('L1:L36'!D44)</f>
        <v>360</v>
      </c>
      <c r="G45">
        <v>3</v>
      </c>
      <c r="H45" s="1">
        <f>AVERAGE('L1:L36'!$H$44)</f>
        <v>2.2222222222222223E-2</v>
      </c>
      <c r="I45" s="3">
        <f>SQRT(VAR('L1:L36'!$H$44)/COUNT('L1:L36'!$H$44))</f>
        <v>8.0781019999996654E-3</v>
      </c>
      <c r="J45" s="1"/>
      <c r="K45" s="1">
        <f t="shared" si="2"/>
        <v>7.4999999999999997E-2</v>
      </c>
    </row>
    <row r="46" spans="1:11" x14ac:dyDescent="0.3">
      <c r="A46" t="s">
        <v>112</v>
      </c>
      <c r="B46" t="s">
        <v>2</v>
      </c>
      <c r="C46">
        <f>SUM('L1:L36'!C45)</f>
        <v>20</v>
      </c>
      <c r="D46">
        <f>SUM('L1:L36'!D45)</f>
        <v>360</v>
      </c>
      <c r="G46">
        <v>4</v>
      </c>
      <c r="H46" s="1">
        <f>AVERAGE('L1:L36'!$H$45)</f>
        <v>5.5555555555555552E-2</v>
      </c>
      <c r="I46" s="3">
        <f>SQRT(VAR('L1:L36'!$H$45)/COUNT('L1:L36'!$H$45))</f>
        <v>1.7568209223157667E-2</v>
      </c>
      <c r="J46" s="1"/>
      <c r="K46" s="1">
        <f t="shared" si="2"/>
        <v>0.17222222222222219</v>
      </c>
    </row>
    <row r="47" spans="1:11" x14ac:dyDescent="0.3">
      <c r="A47" t="s">
        <v>113</v>
      </c>
      <c r="B47" t="s">
        <v>2</v>
      </c>
      <c r="C47">
        <f>SUM('L1:L36'!C46)</f>
        <v>101</v>
      </c>
      <c r="D47">
        <f>SUM('L1:L36'!D46)</f>
        <v>360</v>
      </c>
      <c r="G47">
        <v>5</v>
      </c>
      <c r="H47" s="1">
        <f>AVERAGE('L1:L36'!$H$46)</f>
        <v>0.2805555555555555</v>
      </c>
      <c r="I47" s="3">
        <f>SQRT(VAR('L1:L36'!$H$46)/COUNT('L1:L36'!$H$46))</f>
        <v>3.7968124568447538E-2</v>
      </c>
      <c r="J47" s="1"/>
      <c r="K47" s="1">
        <f t="shared" si="2"/>
        <v>0.40000000000000008</v>
      </c>
    </row>
    <row r="48" spans="1:11" x14ac:dyDescent="0.3">
      <c r="A48" t="s">
        <v>114</v>
      </c>
      <c r="B48" t="s">
        <v>2</v>
      </c>
      <c r="C48">
        <f>SUM('L1:L36'!C47)</f>
        <v>191</v>
      </c>
      <c r="D48">
        <f>SUM('L1:L36'!D47)</f>
        <v>360</v>
      </c>
      <c r="G48">
        <v>6</v>
      </c>
      <c r="H48" s="1">
        <f>AVERAGE('L1:L36'!$H$47)</f>
        <v>0.53055555555555556</v>
      </c>
      <c r="I48" s="3">
        <f>SQRT(VAR('L1:L36'!$H$47)/COUNT('L1:L36'!$H$47))</f>
        <v>4.8110231305420081E-2</v>
      </c>
      <c r="J48" s="1"/>
      <c r="K48" s="1">
        <f t="shared" si="2"/>
        <v>0.35833333333333328</v>
      </c>
    </row>
    <row r="49" spans="1:11" x14ac:dyDescent="0.3">
      <c r="A49" t="s">
        <v>115</v>
      </c>
      <c r="B49" t="s">
        <v>2</v>
      </c>
      <c r="C49">
        <f>SUM('L1:L36'!C48)</f>
        <v>292</v>
      </c>
      <c r="D49">
        <f>SUM('L1:L36'!D48)</f>
        <v>360</v>
      </c>
      <c r="G49">
        <v>7</v>
      </c>
      <c r="H49" s="1">
        <f>AVERAGE('L1:L36'!$H$48)</f>
        <v>0.81111111111111101</v>
      </c>
      <c r="I49" s="3">
        <f>SQRT(VAR('L1:L36'!$H$48)/COUNT('L1:L36'!$H$48))</f>
        <v>3.7749756180812097E-2</v>
      </c>
      <c r="J49" s="1"/>
      <c r="K49" s="1">
        <f t="shared" si="2"/>
        <v>0.16388888888888886</v>
      </c>
    </row>
    <row r="50" spans="1:11" x14ac:dyDescent="0.3">
      <c r="A50" t="s">
        <v>116</v>
      </c>
      <c r="B50" t="s">
        <v>2</v>
      </c>
      <c r="C50">
        <f>SUM('L1:L36'!C49)</f>
        <v>343</v>
      </c>
      <c r="D50">
        <f>SUM('L1:L36'!D49)</f>
        <v>360</v>
      </c>
      <c r="G50">
        <v>8</v>
      </c>
      <c r="H50" s="1">
        <f>AVERAGE('L1:L36'!$H$49)</f>
        <v>0.95277777777777772</v>
      </c>
      <c r="I50" s="3">
        <f>SQRT(VAR('L1:L36'!$H$49)/COUNT('L1:L36'!$H$49))</f>
        <v>1.4078076568157545E-2</v>
      </c>
      <c r="J50" s="1"/>
      <c r="K50" s="1">
        <f t="shared" si="2"/>
        <v>2.7777777777777901E-2</v>
      </c>
    </row>
    <row r="51" spans="1:11" x14ac:dyDescent="0.3">
      <c r="A51" t="s">
        <v>101</v>
      </c>
      <c r="B51" t="s">
        <v>2</v>
      </c>
      <c r="C51">
        <f>SUM('L1:L36'!C50)</f>
        <v>5</v>
      </c>
      <c r="D51">
        <f>SUM('L1:L36'!D50)</f>
        <v>360</v>
      </c>
      <c r="G51">
        <v>1</v>
      </c>
      <c r="H51" s="1">
        <f>AVERAGE('L1:L36'!$I$42)</f>
        <v>1.3888888888888888E-2</v>
      </c>
      <c r="I51" s="3">
        <f>SQRT(VAR('L1:L36'!$I$42)/COUNT('L1:L36'!$I$42))</f>
        <v>5.8456031201016825E-3</v>
      </c>
      <c r="K51" s="8">
        <f>100*SUM(K43:K50)/8</f>
        <v>15.104166666666666</v>
      </c>
    </row>
    <row r="52" spans="1:11" x14ac:dyDescent="0.3">
      <c r="A52" t="s">
        <v>102</v>
      </c>
      <c r="B52" t="s">
        <v>2</v>
      </c>
      <c r="C52">
        <f>SUM('L1:L36'!C51)</f>
        <v>10</v>
      </c>
      <c r="D52">
        <f>SUM('L1:L36'!D51)</f>
        <v>360</v>
      </c>
      <c r="G52">
        <v>2</v>
      </c>
      <c r="H52" s="1">
        <f>AVERAGE('L1:L36'!$I$43)</f>
        <v>2.7777777777777776E-2</v>
      </c>
      <c r="I52" s="3">
        <f>SQRT(VAR('L1:L36'!$I$43)/COUNT('L1:L36'!$I$43))</f>
        <v>1.0243938285880987E-2</v>
      </c>
    </row>
    <row r="53" spans="1:11" x14ac:dyDescent="0.3">
      <c r="A53" t="s">
        <v>103</v>
      </c>
      <c r="B53" t="s">
        <v>2</v>
      </c>
      <c r="C53">
        <f>SUM('L1:L36'!C52)</f>
        <v>35</v>
      </c>
      <c r="D53">
        <f>SUM('L1:L36'!D52)</f>
        <v>360</v>
      </c>
      <c r="G53">
        <v>3</v>
      </c>
      <c r="H53" s="1">
        <f>AVERAGE('L1:L36'!$I$44)</f>
        <v>9.7222222222222224E-2</v>
      </c>
      <c r="I53" s="3">
        <f>SQRT(VAR('L1:L36'!$I$44)/COUNT('L1:L36'!$I$44))</f>
        <v>2.0113215710276487E-2</v>
      </c>
    </row>
    <row r="54" spans="1:11" x14ac:dyDescent="0.3">
      <c r="A54" t="s">
        <v>104</v>
      </c>
      <c r="B54" t="s">
        <v>2</v>
      </c>
      <c r="C54">
        <f>SUM('L1:L36'!C53)</f>
        <v>82</v>
      </c>
      <c r="D54">
        <f>SUM('L1:L36'!D53)</f>
        <v>360</v>
      </c>
      <c r="G54">
        <v>4</v>
      </c>
      <c r="H54" s="1">
        <f>AVERAGE('L1:L36'!$I$45)</f>
        <v>0.22777777777777775</v>
      </c>
      <c r="I54" s="3">
        <f>SQRT(VAR('L1:L36'!$I$45)/COUNT('L1:L36'!$I$45))</f>
        <v>3.076049597901144E-2</v>
      </c>
    </row>
    <row r="55" spans="1:11" x14ac:dyDescent="0.3">
      <c r="A55" t="s">
        <v>105</v>
      </c>
      <c r="B55" t="s">
        <v>2</v>
      </c>
      <c r="C55">
        <f>SUM('L1:L36'!C54)</f>
        <v>245</v>
      </c>
      <c r="D55">
        <f>SUM('L1:L36'!D54)</f>
        <v>360</v>
      </c>
      <c r="G55">
        <v>5</v>
      </c>
      <c r="H55" s="1">
        <f>AVERAGE('L1:L36'!$I$46)</f>
        <v>0.68055555555555558</v>
      </c>
      <c r="I55" s="3">
        <f>SQRT(VAR('L1:L36'!$I$46)/COUNT('L1:L36'!$I$46))</f>
        <v>3.329031615818364E-2</v>
      </c>
    </row>
    <row r="56" spans="1:11" x14ac:dyDescent="0.3">
      <c r="A56" t="s">
        <v>106</v>
      </c>
      <c r="B56" t="s">
        <v>2</v>
      </c>
      <c r="C56">
        <f>SUM('L1:L36'!C55)</f>
        <v>320</v>
      </c>
      <c r="D56">
        <f>SUM('L1:L36'!D55)</f>
        <v>360</v>
      </c>
      <c r="G56">
        <v>6</v>
      </c>
      <c r="H56" s="1">
        <f>AVERAGE('L1:L36'!$I$47)</f>
        <v>0.88888888888888884</v>
      </c>
      <c r="I56" s="3">
        <f>SQRT(VAR('L1:L36'!$I$47)/COUNT('L1:L36'!$I$47))</f>
        <v>2.3830678432808106E-2</v>
      </c>
    </row>
    <row r="57" spans="1:11" x14ac:dyDescent="0.3">
      <c r="A57" t="s">
        <v>107</v>
      </c>
      <c r="B57" t="s">
        <v>2</v>
      </c>
      <c r="C57">
        <f>SUM('L1:L36'!C56)</f>
        <v>351</v>
      </c>
      <c r="D57">
        <f>SUM('L1:L36'!D56)</f>
        <v>360</v>
      </c>
      <c r="G57">
        <v>7</v>
      </c>
      <c r="H57" s="1">
        <f>AVERAGE('L1:L36'!$I$48)</f>
        <v>0.97499999999999987</v>
      </c>
      <c r="I57" s="3">
        <f>SQRT(VAR('L1:L36'!$I$48)/COUNT('L1:L36'!$I$48))</f>
        <v>9.2367451148908635E-3</v>
      </c>
    </row>
    <row r="58" spans="1:11" x14ac:dyDescent="0.3">
      <c r="A58" t="s">
        <v>108</v>
      </c>
      <c r="B58" t="s">
        <v>2</v>
      </c>
      <c r="C58">
        <f>SUM('L1:L36'!C57)</f>
        <v>353</v>
      </c>
      <c r="D58">
        <f>SUM('L1:L36'!D57)</f>
        <v>360</v>
      </c>
      <c r="G58">
        <v>8</v>
      </c>
      <c r="H58" s="1">
        <f>AVERAGE('L1:L36'!$I$49)</f>
        <v>0.98055555555555562</v>
      </c>
      <c r="I58" s="3">
        <f>SQRT(VAR('L1:L36'!$I$49)/COUNT('L1:L36'!$I$49))</f>
        <v>7.786276535852607E-3</v>
      </c>
    </row>
  </sheetData>
  <sortState xmlns:xlrd2="http://schemas.microsoft.com/office/spreadsheetml/2017/richdata2" ref="G50:I57">
    <sortCondition ref="G50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</v>
      </c>
      <c r="J5">
        <f t="shared" si="2"/>
        <v>0</v>
      </c>
    </row>
    <row r="6" spans="1:10" x14ac:dyDescent="0.3">
      <c r="A6" t="s">
        <v>113</v>
      </c>
      <c r="B6" t="s">
        <v>100</v>
      </c>
      <c r="C6">
        <v>0</v>
      </c>
      <c r="D6">
        <v>10</v>
      </c>
      <c r="G6">
        <v>5</v>
      </c>
      <c r="H6">
        <f t="shared" si="0"/>
        <v>0</v>
      </c>
      <c r="I6">
        <f t="shared" si="1"/>
        <v>0.3</v>
      </c>
      <c r="J6">
        <f t="shared" si="2"/>
        <v>0.3</v>
      </c>
    </row>
    <row r="7" spans="1:10" x14ac:dyDescent="0.3">
      <c r="A7" t="s">
        <v>114</v>
      </c>
      <c r="B7" t="s">
        <v>100</v>
      </c>
      <c r="C7">
        <v>2</v>
      </c>
      <c r="D7">
        <v>10</v>
      </c>
      <c r="G7">
        <v>6</v>
      </c>
      <c r="H7">
        <f t="shared" si="0"/>
        <v>0.2</v>
      </c>
      <c r="I7">
        <f t="shared" si="1"/>
        <v>0.8</v>
      </c>
      <c r="J7">
        <f t="shared" si="2"/>
        <v>0.60000000000000009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11.250000000000002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0</v>
      </c>
      <c r="D13">
        <v>10</v>
      </c>
    </row>
    <row r="14" spans="1:10" x14ac:dyDescent="0.3">
      <c r="A14" t="s">
        <v>105</v>
      </c>
      <c r="B14" t="s">
        <v>100</v>
      </c>
      <c r="C14">
        <v>3</v>
      </c>
      <c r="D14">
        <v>10</v>
      </c>
    </row>
    <row r="15" spans="1:10" x14ac:dyDescent="0.3">
      <c r="A15" t="s">
        <v>106</v>
      </c>
      <c r="B15" t="s">
        <v>100</v>
      </c>
      <c r="C15">
        <v>8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0.1</v>
      </c>
      <c r="J22">
        <f>I22-H22</f>
        <v>0.1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</v>
      </c>
      <c r="J25">
        <f t="shared" si="5"/>
        <v>0</v>
      </c>
    </row>
    <row r="26" spans="1:10" x14ac:dyDescent="0.3">
      <c r="A26" t="s">
        <v>113</v>
      </c>
      <c r="B26" t="s">
        <v>1</v>
      </c>
      <c r="C26">
        <v>0</v>
      </c>
      <c r="D26">
        <v>10</v>
      </c>
      <c r="G26">
        <v>5</v>
      </c>
      <c r="H26">
        <f t="shared" si="3"/>
        <v>0</v>
      </c>
      <c r="I26">
        <f t="shared" si="4"/>
        <v>0.8</v>
      </c>
      <c r="J26">
        <f t="shared" si="5"/>
        <v>0.8</v>
      </c>
    </row>
    <row r="27" spans="1:10" x14ac:dyDescent="0.3">
      <c r="A27" t="s">
        <v>114</v>
      </c>
      <c r="B27" t="s">
        <v>1</v>
      </c>
      <c r="C27">
        <v>3</v>
      </c>
      <c r="D27">
        <v>10</v>
      </c>
      <c r="G27">
        <v>6</v>
      </c>
      <c r="H27">
        <f t="shared" si="3"/>
        <v>0.3</v>
      </c>
      <c r="I27">
        <f t="shared" si="4"/>
        <v>0.3</v>
      </c>
      <c r="J27">
        <f t="shared" si="5"/>
        <v>0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1</v>
      </c>
      <c r="D30">
        <v>10</v>
      </c>
      <c r="I30" s="16" t="s">
        <v>62</v>
      </c>
      <c r="J30" s="14">
        <f>100*SUM(J22:J29)/8</f>
        <v>11.25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8</v>
      </c>
      <c r="D34">
        <v>10</v>
      </c>
    </row>
    <row r="35" spans="1:10" x14ac:dyDescent="0.3">
      <c r="A35" t="s">
        <v>106</v>
      </c>
      <c r="B35" t="s">
        <v>1</v>
      </c>
      <c r="C35">
        <v>3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0.2</v>
      </c>
      <c r="J45">
        <f t="shared" si="8"/>
        <v>0.2</v>
      </c>
    </row>
    <row r="46" spans="1:10" x14ac:dyDescent="0.3">
      <c r="A46" t="s">
        <v>113</v>
      </c>
      <c r="B46" t="s">
        <v>2</v>
      </c>
      <c r="C46">
        <v>1</v>
      </c>
      <c r="D46">
        <v>10</v>
      </c>
      <c r="G46">
        <v>5</v>
      </c>
      <c r="H46">
        <f t="shared" si="6"/>
        <v>0.1</v>
      </c>
      <c r="I46">
        <f t="shared" si="7"/>
        <v>0.4</v>
      </c>
      <c r="J46">
        <f t="shared" si="8"/>
        <v>0.30000000000000004</v>
      </c>
    </row>
    <row r="47" spans="1:10" x14ac:dyDescent="0.3">
      <c r="A47" t="s">
        <v>114</v>
      </c>
      <c r="B47" t="s">
        <v>2</v>
      </c>
      <c r="C47">
        <v>0</v>
      </c>
      <c r="D47">
        <v>10</v>
      </c>
      <c r="G47">
        <v>6</v>
      </c>
      <c r="H47">
        <f t="shared" si="6"/>
        <v>0</v>
      </c>
      <c r="I47">
        <f t="shared" si="7"/>
        <v>1</v>
      </c>
      <c r="J47">
        <f t="shared" si="8"/>
        <v>1</v>
      </c>
    </row>
    <row r="48" spans="1:10" x14ac:dyDescent="0.3">
      <c r="A48" t="s">
        <v>115</v>
      </c>
      <c r="B48" t="s">
        <v>2</v>
      </c>
      <c r="C48">
        <v>6</v>
      </c>
      <c r="D48">
        <v>10</v>
      </c>
      <c r="G48">
        <v>7</v>
      </c>
      <c r="H48">
        <f t="shared" si="6"/>
        <v>0.6</v>
      </c>
      <c r="I48">
        <f t="shared" si="7"/>
        <v>1</v>
      </c>
      <c r="J48">
        <f t="shared" si="8"/>
        <v>0.4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23.75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2</v>
      </c>
      <c r="D53">
        <v>10</v>
      </c>
    </row>
    <row r="54" spans="1:10" x14ac:dyDescent="0.3">
      <c r="A54" t="s">
        <v>105</v>
      </c>
      <c r="B54" t="s">
        <v>2</v>
      </c>
      <c r="C54">
        <v>4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1</v>
      </c>
      <c r="D3">
        <v>10</v>
      </c>
      <c r="G3">
        <v>2</v>
      </c>
      <c r="H3">
        <f t="shared" ref="H3:H9" si="0">C3/D3</f>
        <v>0.1</v>
      </c>
      <c r="I3">
        <f t="shared" ref="I3:I9" si="1">C11/D11</f>
        <v>0</v>
      </c>
      <c r="J3">
        <f t="shared" ref="J3:J9" si="2">I3-H3</f>
        <v>-0.1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0.4</v>
      </c>
      <c r="J5">
        <f t="shared" si="2"/>
        <v>0.30000000000000004</v>
      </c>
    </row>
    <row r="6" spans="1:10" x14ac:dyDescent="0.3">
      <c r="A6" t="s">
        <v>113</v>
      </c>
      <c r="B6" t="s">
        <v>100</v>
      </c>
      <c r="C6">
        <v>8</v>
      </c>
      <c r="D6">
        <v>10</v>
      </c>
      <c r="G6">
        <v>5</v>
      </c>
      <c r="H6">
        <f t="shared" si="0"/>
        <v>0.8</v>
      </c>
      <c r="I6">
        <f t="shared" si="1"/>
        <v>1</v>
      </c>
      <c r="J6">
        <f t="shared" si="2"/>
        <v>0.19999999999999996</v>
      </c>
    </row>
    <row r="7" spans="1:10" x14ac:dyDescent="0.3">
      <c r="A7" t="s">
        <v>114</v>
      </c>
      <c r="B7" t="s">
        <v>100</v>
      </c>
      <c r="C7">
        <v>9</v>
      </c>
      <c r="D7">
        <v>10</v>
      </c>
      <c r="G7">
        <v>6</v>
      </c>
      <c r="H7">
        <f t="shared" si="0"/>
        <v>0.9</v>
      </c>
      <c r="I7">
        <f t="shared" si="1"/>
        <v>1</v>
      </c>
      <c r="J7">
        <f t="shared" si="2"/>
        <v>9.9999999999999978E-2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6.25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4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1</v>
      </c>
      <c r="D23">
        <v>10</v>
      </c>
      <c r="G23">
        <v>2</v>
      </c>
      <c r="H23">
        <f t="shared" ref="H23:H29" si="3">C23/D23</f>
        <v>0.1</v>
      </c>
      <c r="I23">
        <f t="shared" ref="I23:I29" si="4">C31/D31</f>
        <v>0.4</v>
      </c>
      <c r="J23">
        <f t="shared" ref="J23:J29" si="5">I23-H23</f>
        <v>0.30000000000000004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0.2</v>
      </c>
      <c r="J24">
        <f t="shared" si="5"/>
        <v>0.2</v>
      </c>
    </row>
    <row r="25" spans="1:10" x14ac:dyDescent="0.3">
      <c r="A25" t="s">
        <v>112</v>
      </c>
      <c r="B25" t="s">
        <v>1</v>
      </c>
      <c r="C25">
        <v>1</v>
      </c>
      <c r="D25">
        <v>10</v>
      </c>
      <c r="G25">
        <v>4</v>
      </c>
      <c r="H25">
        <f t="shared" si="3"/>
        <v>0.1</v>
      </c>
      <c r="I25">
        <f t="shared" si="4"/>
        <v>0.3</v>
      </c>
      <c r="J25">
        <f t="shared" si="5"/>
        <v>0.19999999999999998</v>
      </c>
    </row>
    <row r="26" spans="1:10" x14ac:dyDescent="0.3">
      <c r="A26" t="s">
        <v>113</v>
      </c>
      <c r="B26" t="s">
        <v>1</v>
      </c>
      <c r="C26">
        <v>8</v>
      </c>
      <c r="D26">
        <v>10</v>
      </c>
      <c r="G26">
        <v>5</v>
      </c>
      <c r="H26">
        <f t="shared" si="3"/>
        <v>0.8</v>
      </c>
      <c r="I26">
        <f t="shared" si="4"/>
        <v>1</v>
      </c>
      <c r="J26">
        <f t="shared" si="5"/>
        <v>0.19999999999999996</v>
      </c>
    </row>
    <row r="27" spans="1:10" x14ac:dyDescent="0.3">
      <c r="A27" t="s">
        <v>114</v>
      </c>
      <c r="B27" t="s">
        <v>1</v>
      </c>
      <c r="C27">
        <v>9</v>
      </c>
      <c r="D27">
        <v>10</v>
      </c>
      <c r="G27">
        <v>6</v>
      </c>
      <c r="H27">
        <f t="shared" si="3"/>
        <v>0.9</v>
      </c>
      <c r="I27">
        <f t="shared" si="4"/>
        <v>0.9</v>
      </c>
      <c r="J27">
        <f t="shared" si="5"/>
        <v>0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11.249999999999998</v>
      </c>
    </row>
    <row r="31" spans="1:10" x14ac:dyDescent="0.3">
      <c r="A31" t="s">
        <v>102</v>
      </c>
      <c r="B31" t="s">
        <v>1</v>
      </c>
      <c r="C31">
        <v>4</v>
      </c>
      <c r="D31">
        <v>10</v>
      </c>
    </row>
    <row r="32" spans="1:10" x14ac:dyDescent="0.3">
      <c r="A32" t="s">
        <v>103</v>
      </c>
      <c r="B32" t="s">
        <v>1</v>
      </c>
      <c r="C32">
        <v>2</v>
      </c>
      <c r="D32">
        <v>10</v>
      </c>
    </row>
    <row r="33" spans="1:10" x14ac:dyDescent="0.3">
      <c r="A33" t="s">
        <v>104</v>
      </c>
      <c r="B33" t="s">
        <v>1</v>
      </c>
      <c r="C33">
        <v>3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9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1</v>
      </c>
      <c r="D44">
        <v>10</v>
      </c>
      <c r="G44">
        <v>3</v>
      </c>
      <c r="H44">
        <f t="shared" si="6"/>
        <v>0.1</v>
      </c>
      <c r="I44">
        <f t="shared" si="7"/>
        <v>0</v>
      </c>
      <c r="J44">
        <f t="shared" si="8"/>
        <v>-0.1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0.4</v>
      </c>
      <c r="J45">
        <f t="shared" si="8"/>
        <v>0.4</v>
      </c>
    </row>
    <row r="46" spans="1:10" x14ac:dyDescent="0.3">
      <c r="A46" t="s">
        <v>113</v>
      </c>
      <c r="B46" t="s">
        <v>2</v>
      </c>
      <c r="C46">
        <v>5</v>
      </c>
      <c r="D46">
        <v>10</v>
      </c>
      <c r="G46">
        <v>5</v>
      </c>
      <c r="H46">
        <f t="shared" si="6"/>
        <v>0.5</v>
      </c>
      <c r="I46">
        <f t="shared" si="7"/>
        <v>0.9</v>
      </c>
      <c r="J46">
        <f t="shared" si="8"/>
        <v>0.4</v>
      </c>
    </row>
    <row r="47" spans="1:10" x14ac:dyDescent="0.3">
      <c r="A47" t="s">
        <v>114</v>
      </c>
      <c r="B47" t="s">
        <v>2</v>
      </c>
      <c r="C47">
        <v>7</v>
      </c>
      <c r="D47">
        <v>10</v>
      </c>
      <c r="G47">
        <v>6</v>
      </c>
      <c r="H47">
        <f t="shared" si="6"/>
        <v>0.7</v>
      </c>
      <c r="I47">
        <f t="shared" si="7"/>
        <v>1</v>
      </c>
      <c r="J47">
        <f t="shared" si="8"/>
        <v>0.30000000000000004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12.5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4</v>
      </c>
      <c r="D53">
        <v>10</v>
      </c>
    </row>
    <row r="54" spans="1:10" x14ac:dyDescent="0.3">
      <c r="A54" t="s">
        <v>105</v>
      </c>
      <c r="B54" t="s">
        <v>2</v>
      </c>
      <c r="C54">
        <v>9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0.3</v>
      </c>
      <c r="J5">
        <f t="shared" si="2"/>
        <v>0.3</v>
      </c>
    </row>
    <row r="6" spans="1:10" x14ac:dyDescent="0.3">
      <c r="A6" t="s">
        <v>113</v>
      </c>
      <c r="B6" t="s">
        <v>100</v>
      </c>
      <c r="C6">
        <v>2</v>
      </c>
      <c r="D6">
        <v>10</v>
      </c>
      <c r="G6">
        <v>5</v>
      </c>
      <c r="H6">
        <f t="shared" si="0"/>
        <v>0.2</v>
      </c>
      <c r="I6">
        <f t="shared" si="1"/>
        <v>0.6</v>
      </c>
      <c r="J6">
        <f t="shared" si="2"/>
        <v>0.39999999999999997</v>
      </c>
    </row>
    <row r="7" spans="1:10" x14ac:dyDescent="0.3">
      <c r="A7" t="s">
        <v>114</v>
      </c>
      <c r="B7" t="s">
        <v>100</v>
      </c>
      <c r="C7">
        <v>6</v>
      </c>
      <c r="D7">
        <v>10</v>
      </c>
      <c r="G7">
        <v>6</v>
      </c>
      <c r="H7">
        <f t="shared" si="0"/>
        <v>0.6</v>
      </c>
      <c r="I7">
        <f t="shared" si="1"/>
        <v>1</v>
      </c>
      <c r="J7">
        <f t="shared" si="2"/>
        <v>0.4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13.750000000000002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3</v>
      </c>
      <c r="D13">
        <v>10</v>
      </c>
    </row>
    <row r="14" spans="1:10" x14ac:dyDescent="0.3">
      <c r="A14" t="s">
        <v>105</v>
      </c>
      <c r="B14" t="s">
        <v>100</v>
      </c>
      <c r="C14">
        <v>6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2</v>
      </c>
      <c r="D25">
        <v>10</v>
      </c>
      <c r="G25">
        <v>4</v>
      </c>
      <c r="H25">
        <f t="shared" si="3"/>
        <v>0.2</v>
      </c>
      <c r="I25">
        <f t="shared" si="4"/>
        <v>0.1</v>
      </c>
      <c r="J25">
        <f t="shared" si="5"/>
        <v>-0.1</v>
      </c>
    </row>
    <row r="26" spans="1:10" x14ac:dyDescent="0.3">
      <c r="A26" t="s">
        <v>113</v>
      </c>
      <c r="B26" t="s">
        <v>1</v>
      </c>
      <c r="C26">
        <v>9</v>
      </c>
      <c r="D26">
        <v>10</v>
      </c>
      <c r="G26">
        <v>5</v>
      </c>
      <c r="H26">
        <f t="shared" si="3"/>
        <v>0.9</v>
      </c>
      <c r="I26">
        <f t="shared" si="4"/>
        <v>1</v>
      </c>
      <c r="J26">
        <f t="shared" si="5"/>
        <v>9.9999999999999978E-2</v>
      </c>
    </row>
    <row r="27" spans="1:10" x14ac:dyDescent="0.3">
      <c r="A27" t="s">
        <v>114</v>
      </c>
      <c r="B27" t="s">
        <v>1</v>
      </c>
      <c r="C27">
        <v>10</v>
      </c>
      <c r="D27">
        <v>10</v>
      </c>
      <c r="G27">
        <v>6</v>
      </c>
      <c r="H27">
        <f t="shared" si="3"/>
        <v>1</v>
      </c>
      <c r="I27">
        <f t="shared" si="4"/>
        <v>1</v>
      </c>
      <c r="J27">
        <f t="shared" si="5"/>
        <v>0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-3.4694469519536142E-16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0.1</v>
      </c>
      <c r="J43">
        <f t="shared" ref="J43:J49" si="8">I43-H43</f>
        <v>0.1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0.4</v>
      </c>
      <c r="J45">
        <f t="shared" si="8"/>
        <v>0.4</v>
      </c>
    </row>
    <row r="46" spans="1:10" x14ac:dyDescent="0.3">
      <c r="A46" t="s">
        <v>113</v>
      </c>
      <c r="B46" t="s">
        <v>2</v>
      </c>
      <c r="C46">
        <v>2</v>
      </c>
      <c r="D46">
        <v>10</v>
      </c>
      <c r="G46">
        <v>5</v>
      </c>
      <c r="H46">
        <f t="shared" si="6"/>
        <v>0.2</v>
      </c>
      <c r="I46">
        <f t="shared" si="7"/>
        <v>0.7</v>
      </c>
      <c r="J46">
        <f t="shared" si="8"/>
        <v>0.49999999999999994</v>
      </c>
    </row>
    <row r="47" spans="1:10" x14ac:dyDescent="0.3">
      <c r="A47" t="s">
        <v>114</v>
      </c>
      <c r="B47" t="s">
        <v>2</v>
      </c>
      <c r="C47">
        <v>4</v>
      </c>
      <c r="D47">
        <v>10</v>
      </c>
      <c r="G47">
        <v>6</v>
      </c>
      <c r="H47">
        <f t="shared" si="6"/>
        <v>0.4</v>
      </c>
      <c r="I47">
        <f t="shared" si="7"/>
        <v>1</v>
      </c>
      <c r="J47">
        <f t="shared" si="8"/>
        <v>0.6</v>
      </c>
    </row>
    <row r="48" spans="1:10" x14ac:dyDescent="0.3">
      <c r="A48" t="s">
        <v>115</v>
      </c>
      <c r="B48" t="s">
        <v>2</v>
      </c>
      <c r="C48">
        <v>5</v>
      </c>
      <c r="D48">
        <v>10</v>
      </c>
      <c r="G48">
        <v>7</v>
      </c>
      <c r="H48">
        <f t="shared" si="6"/>
        <v>0.5</v>
      </c>
      <c r="I48">
        <f t="shared" si="7"/>
        <v>1</v>
      </c>
      <c r="J48">
        <f t="shared" si="8"/>
        <v>0.5</v>
      </c>
    </row>
    <row r="49" spans="1:10" x14ac:dyDescent="0.3">
      <c r="A49" t="s">
        <v>116</v>
      </c>
      <c r="B49" t="s">
        <v>2</v>
      </c>
      <c r="C49">
        <v>7</v>
      </c>
      <c r="D49">
        <v>10</v>
      </c>
      <c r="G49">
        <v>8</v>
      </c>
      <c r="H49">
        <f t="shared" si="6"/>
        <v>0.7</v>
      </c>
      <c r="I49">
        <f t="shared" si="7"/>
        <v>0.9</v>
      </c>
      <c r="J49">
        <f t="shared" si="8"/>
        <v>0.20000000000000007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28.750000000000004</v>
      </c>
    </row>
    <row r="51" spans="1:10" x14ac:dyDescent="0.3">
      <c r="A51" t="s">
        <v>102</v>
      </c>
      <c r="B51" t="s">
        <v>2</v>
      </c>
      <c r="C51">
        <v>1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4</v>
      </c>
      <c r="D53">
        <v>10</v>
      </c>
    </row>
    <row r="54" spans="1:10" x14ac:dyDescent="0.3">
      <c r="A54" t="s">
        <v>105</v>
      </c>
      <c r="B54" t="s">
        <v>2</v>
      </c>
      <c r="C54">
        <v>7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9</v>
      </c>
      <c r="D57">
        <v>10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0.4</v>
      </c>
      <c r="J5">
        <f t="shared" si="2"/>
        <v>0.4</v>
      </c>
    </row>
    <row r="6" spans="1:10" x14ac:dyDescent="0.3">
      <c r="A6" t="s">
        <v>113</v>
      </c>
      <c r="B6" t="s">
        <v>100</v>
      </c>
      <c r="C6">
        <v>0</v>
      </c>
      <c r="D6">
        <v>10</v>
      </c>
      <c r="G6">
        <v>5</v>
      </c>
      <c r="H6">
        <f t="shared" si="0"/>
        <v>0</v>
      </c>
      <c r="I6">
        <f t="shared" si="1"/>
        <v>0.8</v>
      </c>
      <c r="J6">
        <f t="shared" si="2"/>
        <v>0.8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15.000000000000002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4</v>
      </c>
      <c r="D13">
        <v>10</v>
      </c>
    </row>
    <row r="14" spans="1:10" x14ac:dyDescent="0.3">
      <c r="A14" t="s">
        <v>105</v>
      </c>
      <c r="B14" t="s">
        <v>100</v>
      </c>
      <c r="C14">
        <v>8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1</v>
      </c>
      <c r="D25">
        <v>10</v>
      </c>
      <c r="G25">
        <v>4</v>
      </c>
      <c r="H25">
        <f t="shared" si="3"/>
        <v>0.1</v>
      </c>
      <c r="I25">
        <f t="shared" si="4"/>
        <v>0</v>
      </c>
      <c r="J25">
        <f t="shared" si="5"/>
        <v>-0.1</v>
      </c>
    </row>
    <row r="26" spans="1:10" x14ac:dyDescent="0.3">
      <c r="A26" t="s">
        <v>113</v>
      </c>
      <c r="B26" t="s">
        <v>1</v>
      </c>
      <c r="C26">
        <v>5</v>
      </c>
      <c r="D26">
        <v>10</v>
      </c>
      <c r="G26">
        <v>5</v>
      </c>
      <c r="H26">
        <f t="shared" si="3"/>
        <v>0.5</v>
      </c>
      <c r="I26">
        <f t="shared" si="4"/>
        <v>0.6</v>
      </c>
      <c r="J26">
        <f t="shared" si="5"/>
        <v>9.9999999999999978E-2</v>
      </c>
    </row>
    <row r="27" spans="1:10" x14ac:dyDescent="0.3">
      <c r="A27" t="s">
        <v>114</v>
      </c>
      <c r="B27" t="s">
        <v>1</v>
      </c>
      <c r="C27">
        <v>6</v>
      </c>
      <c r="D27">
        <v>10</v>
      </c>
      <c r="G27">
        <v>6</v>
      </c>
      <c r="H27">
        <f t="shared" si="3"/>
        <v>0.6</v>
      </c>
      <c r="I27">
        <f t="shared" si="4"/>
        <v>0.7</v>
      </c>
      <c r="J27">
        <f t="shared" si="5"/>
        <v>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0.9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9</v>
      </c>
      <c r="D29">
        <v>10</v>
      </c>
      <c r="G29">
        <v>8</v>
      </c>
      <c r="H29">
        <f t="shared" si="3"/>
        <v>0.9</v>
      </c>
      <c r="I29">
        <f t="shared" si="4"/>
        <v>1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1.2499999999999993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6</v>
      </c>
      <c r="D34">
        <v>10</v>
      </c>
    </row>
    <row r="35" spans="1:10" x14ac:dyDescent="0.3">
      <c r="A35" t="s">
        <v>106</v>
      </c>
      <c r="B35" t="s">
        <v>1</v>
      </c>
      <c r="C35">
        <v>7</v>
      </c>
      <c r="D35">
        <v>10</v>
      </c>
    </row>
    <row r="36" spans="1:10" x14ac:dyDescent="0.3">
      <c r="A36" t="s">
        <v>107</v>
      </c>
      <c r="B36" t="s">
        <v>1</v>
      </c>
      <c r="C36">
        <v>9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0.2</v>
      </c>
      <c r="J44">
        <f t="shared" si="8"/>
        <v>0.2</v>
      </c>
    </row>
    <row r="45" spans="1:10" x14ac:dyDescent="0.3">
      <c r="A45" t="s">
        <v>112</v>
      </c>
      <c r="B45" t="s">
        <v>2</v>
      </c>
      <c r="C45">
        <v>1</v>
      </c>
      <c r="D45">
        <v>10</v>
      </c>
      <c r="G45">
        <v>4</v>
      </c>
      <c r="H45">
        <f t="shared" si="6"/>
        <v>0.1</v>
      </c>
      <c r="I45">
        <f t="shared" si="7"/>
        <v>0.3</v>
      </c>
      <c r="J45">
        <f t="shared" si="8"/>
        <v>0.19999999999999998</v>
      </c>
    </row>
    <row r="46" spans="1:10" x14ac:dyDescent="0.3">
      <c r="A46" t="s">
        <v>113</v>
      </c>
      <c r="B46" t="s">
        <v>2</v>
      </c>
      <c r="C46">
        <v>3</v>
      </c>
      <c r="D46">
        <v>10</v>
      </c>
      <c r="G46">
        <v>5</v>
      </c>
      <c r="H46">
        <f t="shared" si="6"/>
        <v>0.3</v>
      </c>
      <c r="I46">
        <f t="shared" si="7"/>
        <v>0.6</v>
      </c>
      <c r="J46">
        <f t="shared" si="8"/>
        <v>0.3</v>
      </c>
    </row>
    <row r="47" spans="1:10" x14ac:dyDescent="0.3">
      <c r="A47" t="s">
        <v>114</v>
      </c>
      <c r="B47" t="s">
        <v>2</v>
      </c>
      <c r="C47">
        <v>2</v>
      </c>
      <c r="D47">
        <v>10</v>
      </c>
      <c r="G47">
        <v>6</v>
      </c>
      <c r="H47">
        <f t="shared" si="6"/>
        <v>0.2</v>
      </c>
      <c r="I47">
        <f t="shared" si="7"/>
        <v>1</v>
      </c>
      <c r="J47">
        <f t="shared" si="8"/>
        <v>0.8</v>
      </c>
    </row>
    <row r="48" spans="1:10" x14ac:dyDescent="0.3">
      <c r="A48" t="s">
        <v>115</v>
      </c>
      <c r="B48" t="s">
        <v>2</v>
      </c>
      <c r="C48">
        <v>1</v>
      </c>
      <c r="D48">
        <v>10</v>
      </c>
      <c r="G48">
        <v>7</v>
      </c>
      <c r="H48">
        <f t="shared" si="6"/>
        <v>0.1</v>
      </c>
      <c r="I48">
        <f t="shared" si="7"/>
        <v>1</v>
      </c>
      <c r="J48">
        <f t="shared" si="8"/>
        <v>0.9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30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2</v>
      </c>
      <c r="D52">
        <v>10</v>
      </c>
    </row>
    <row r="53" spans="1:10" x14ac:dyDescent="0.3">
      <c r="A53" t="s">
        <v>104</v>
      </c>
      <c r="B53" t="s">
        <v>2</v>
      </c>
      <c r="C53">
        <v>3</v>
      </c>
      <c r="D53">
        <v>10</v>
      </c>
    </row>
    <row r="54" spans="1:10" x14ac:dyDescent="0.3">
      <c r="A54" t="s">
        <v>105</v>
      </c>
      <c r="B54" t="s">
        <v>2</v>
      </c>
      <c r="C54">
        <v>6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3</v>
      </c>
      <c r="D5">
        <v>10</v>
      </c>
      <c r="G5">
        <v>4</v>
      </c>
      <c r="H5">
        <f t="shared" si="0"/>
        <v>0.3</v>
      </c>
      <c r="I5">
        <f t="shared" si="1"/>
        <v>0.2</v>
      </c>
      <c r="J5">
        <f t="shared" si="2"/>
        <v>-9.9999999999999978E-2</v>
      </c>
    </row>
    <row r="6" spans="1:10" x14ac:dyDescent="0.3">
      <c r="A6" t="s">
        <v>113</v>
      </c>
      <c r="B6" t="s">
        <v>100</v>
      </c>
      <c r="C6">
        <v>7</v>
      </c>
      <c r="D6">
        <v>10</v>
      </c>
      <c r="G6">
        <v>5</v>
      </c>
      <c r="H6">
        <f t="shared" si="0"/>
        <v>0.7</v>
      </c>
      <c r="I6">
        <f t="shared" si="1"/>
        <v>0.8</v>
      </c>
      <c r="J6">
        <f t="shared" si="2"/>
        <v>0.10000000000000009</v>
      </c>
    </row>
    <row r="7" spans="1:10" x14ac:dyDescent="0.3">
      <c r="A7" t="s">
        <v>114</v>
      </c>
      <c r="B7" t="s">
        <v>100</v>
      </c>
      <c r="C7">
        <v>9</v>
      </c>
      <c r="D7">
        <v>10</v>
      </c>
      <c r="G7">
        <v>6</v>
      </c>
      <c r="H7">
        <f t="shared" si="0"/>
        <v>0.9</v>
      </c>
      <c r="I7">
        <f t="shared" si="1"/>
        <v>0.9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1.3877787807814457E-15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2</v>
      </c>
      <c r="D13">
        <v>10</v>
      </c>
    </row>
    <row r="14" spans="1:10" x14ac:dyDescent="0.3">
      <c r="A14" t="s">
        <v>105</v>
      </c>
      <c r="B14" t="s">
        <v>100</v>
      </c>
      <c r="C14">
        <v>8</v>
      </c>
      <c r="D14">
        <v>10</v>
      </c>
    </row>
    <row r="15" spans="1:10" x14ac:dyDescent="0.3">
      <c r="A15" t="s">
        <v>106</v>
      </c>
      <c r="B15" t="s">
        <v>100</v>
      </c>
      <c r="C15">
        <v>9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0.1</v>
      </c>
      <c r="J23">
        <f t="shared" ref="J23:J29" si="5">I23-H23</f>
        <v>0.1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2</v>
      </c>
      <c r="D25">
        <v>10</v>
      </c>
      <c r="G25">
        <v>4</v>
      </c>
      <c r="H25">
        <f t="shared" si="3"/>
        <v>0.2</v>
      </c>
      <c r="I25">
        <f t="shared" si="4"/>
        <v>0</v>
      </c>
      <c r="J25">
        <f t="shared" si="5"/>
        <v>-0.2</v>
      </c>
    </row>
    <row r="26" spans="1:10" x14ac:dyDescent="0.3">
      <c r="A26" t="s">
        <v>113</v>
      </c>
      <c r="B26" t="s">
        <v>1</v>
      </c>
      <c r="C26">
        <v>10</v>
      </c>
      <c r="D26">
        <v>10</v>
      </c>
      <c r="G26">
        <v>5</v>
      </c>
      <c r="H26">
        <f t="shared" si="3"/>
        <v>1</v>
      </c>
      <c r="I26">
        <f t="shared" si="4"/>
        <v>0.8</v>
      </c>
      <c r="J26">
        <f t="shared" si="5"/>
        <v>-0.19999999999999996</v>
      </c>
    </row>
    <row r="27" spans="1:10" x14ac:dyDescent="0.3">
      <c r="A27" t="s">
        <v>114</v>
      </c>
      <c r="B27" t="s">
        <v>1</v>
      </c>
      <c r="C27">
        <v>8</v>
      </c>
      <c r="D27">
        <v>10</v>
      </c>
      <c r="G27">
        <v>6</v>
      </c>
      <c r="H27">
        <f t="shared" si="3"/>
        <v>0.8</v>
      </c>
      <c r="I27">
        <f t="shared" si="4"/>
        <v>0.2</v>
      </c>
      <c r="J27">
        <f t="shared" si="5"/>
        <v>-0.60000000000000009</v>
      </c>
    </row>
    <row r="28" spans="1:10" x14ac:dyDescent="0.3">
      <c r="A28" t="s">
        <v>115</v>
      </c>
      <c r="B28" t="s">
        <v>1</v>
      </c>
      <c r="C28">
        <v>9</v>
      </c>
      <c r="D28">
        <v>10</v>
      </c>
      <c r="G28">
        <v>7</v>
      </c>
      <c r="H28">
        <f t="shared" si="3"/>
        <v>0.9</v>
      </c>
      <c r="I28">
        <f t="shared" si="4"/>
        <v>1</v>
      </c>
      <c r="J28">
        <f t="shared" si="5"/>
        <v>9.9999999999999978E-2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-10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8</v>
      </c>
      <c r="D34">
        <v>10</v>
      </c>
    </row>
    <row r="35" spans="1:10" x14ac:dyDescent="0.3">
      <c r="A35" t="s">
        <v>106</v>
      </c>
      <c r="B35" t="s">
        <v>1</v>
      </c>
      <c r="C35">
        <v>2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1</v>
      </c>
      <c r="D42">
        <v>10</v>
      </c>
      <c r="G42">
        <v>1</v>
      </c>
      <c r="H42">
        <f>C42/D42</f>
        <v>0.1</v>
      </c>
      <c r="I42">
        <f>C50/D50</f>
        <v>0</v>
      </c>
      <c r="J42">
        <f>I42-H42</f>
        <v>-0.1</v>
      </c>
    </row>
    <row r="43" spans="1:10" x14ac:dyDescent="0.3">
      <c r="A43" t="s">
        <v>110</v>
      </c>
      <c r="B43" t="s">
        <v>2</v>
      </c>
      <c r="C43">
        <v>2</v>
      </c>
      <c r="D43">
        <v>10</v>
      </c>
      <c r="G43">
        <v>2</v>
      </c>
      <c r="H43">
        <f t="shared" ref="H43:H49" si="6">C43/D43</f>
        <v>0.2</v>
      </c>
      <c r="I43">
        <f t="shared" ref="I43:I49" si="7">C51/D51</f>
        <v>0</v>
      </c>
      <c r="J43">
        <f t="shared" ref="J43:J49" si="8">I43-H43</f>
        <v>-0.2</v>
      </c>
    </row>
    <row r="44" spans="1:10" x14ac:dyDescent="0.3">
      <c r="A44" t="s">
        <v>111</v>
      </c>
      <c r="B44" t="s">
        <v>2</v>
      </c>
      <c r="C44">
        <v>1</v>
      </c>
      <c r="D44">
        <v>10</v>
      </c>
      <c r="G44">
        <v>3</v>
      </c>
      <c r="H44">
        <f t="shared" si="6"/>
        <v>0.1</v>
      </c>
      <c r="I44">
        <f t="shared" si="7"/>
        <v>0.3</v>
      </c>
      <c r="J44">
        <f t="shared" si="8"/>
        <v>0.19999999999999998</v>
      </c>
    </row>
    <row r="45" spans="1:10" x14ac:dyDescent="0.3">
      <c r="A45" t="s">
        <v>112</v>
      </c>
      <c r="B45" t="s">
        <v>2</v>
      </c>
      <c r="C45">
        <v>2</v>
      </c>
      <c r="D45">
        <v>10</v>
      </c>
      <c r="G45">
        <v>4</v>
      </c>
      <c r="H45">
        <f t="shared" si="6"/>
        <v>0.2</v>
      </c>
      <c r="I45">
        <f t="shared" si="7"/>
        <v>0.1</v>
      </c>
      <c r="J45">
        <f t="shared" si="8"/>
        <v>-0.1</v>
      </c>
    </row>
    <row r="46" spans="1:10" x14ac:dyDescent="0.3">
      <c r="A46" t="s">
        <v>113</v>
      </c>
      <c r="B46" t="s">
        <v>2</v>
      </c>
      <c r="C46">
        <v>7</v>
      </c>
      <c r="D46">
        <v>10</v>
      </c>
      <c r="G46">
        <v>5</v>
      </c>
      <c r="H46">
        <f t="shared" si="6"/>
        <v>0.7</v>
      </c>
      <c r="I46">
        <f t="shared" si="7"/>
        <v>0.7</v>
      </c>
      <c r="J46">
        <f t="shared" si="8"/>
        <v>0</v>
      </c>
    </row>
    <row r="47" spans="1:10" x14ac:dyDescent="0.3">
      <c r="A47" t="s">
        <v>114</v>
      </c>
      <c r="B47" t="s">
        <v>2</v>
      </c>
      <c r="C47">
        <v>9</v>
      </c>
      <c r="D47">
        <v>10</v>
      </c>
      <c r="G47">
        <v>6</v>
      </c>
      <c r="H47">
        <f t="shared" si="6"/>
        <v>0.9</v>
      </c>
      <c r="I47">
        <f t="shared" si="7"/>
        <v>0.9</v>
      </c>
      <c r="J47">
        <f t="shared" si="8"/>
        <v>0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0.9</v>
      </c>
      <c r="J48">
        <f t="shared" si="8"/>
        <v>-9.9999999999999978E-2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0.8</v>
      </c>
      <c r="J49">
        <f t="shared" si="8"/>
        <v>-0.19999999999999996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-6.25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3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7</v>
      </c>
      <c r="D54">
        <v>10</v>
      </c>
    </row>
    <row r="55" spans="1:10" x14ac:dyDescent="0.3">
      <c r="A55" t="s">
        <v>106</v>
      </c>
      <c r="B55" t="s">
        <v>2</v>
      </c>
      <c r="C55">
        <v>9</v>
      </c>
      <c r="D55">
        <v>10</v>
      </c>
    </row>
    <row r="56" spans="1:10" x14ac:dyDescent="0.3">
      <c r="A56" t="s">
        <v>107</v>
      </c>
      <c r="B56" t="s">
        <v>2</v>
      </c>
      <c r="C56">
        <v>9</v>
      </c>
      <c r="D56">
        <v>10</v>
      </c>
    </row>
    <row r="57" spans="1:10" x14ac:dyDescent="0.3">
      <c r="A57" t="s">
        <v>108</v>
      </c>
      <c r="B57" t="s">
        <v>2</v>
      </c>
      <c r="C57">
        <v>8</v>
      </c>
      <c r="D57">
        <v>10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1</v>
      </c>
      <c r="J5">
        <f t="shared" si="2"/>
        <v>0.9</v>
      </c>
    </row>
    <row r="6" spans="1:10" x14ac:dyDescent="0.3">
      <c r="A6" t="s">
        <v>113</v>
      </c>
      <c r="B6" t="s">
        <v>100</v>
      </c>
      <c r="C6">
        <v>6</v>
      </c>
      <c r="D6">
        <v>10</v>
      </c>
      <c r="G6">
        <v>5</v>
      </c>
      <c r="H6">
        <f t="shared" si="0"/>
        <v>0.6</v>
      </c>
      <c r="I6">
        <f t="shared" si="1"/>
        <v>1</v>
      </c>
      <c r="J6">
        <f t="shared" si="2"/>
        <v>0.4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16.25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10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0.2</v>
      </c>
      <c r="J25">
        <f t="shared" si="5"/>
        <v>0.2</v>
      </c>
    </row>
    <row r="26" spans="1:10" x14ac:dyDescent="0.3">
      <c r="A26" t="s">
        <v>113</v>
      </c>
      <c r="B26" t="s">
        <v>1</v>
      </c>
      <c r="C26">
        <v>6</v>
      </c>
      <c r="D26">
        <v>10</v>
      </c>
      <c r="G26">
        <v>5</v>
      </c>
      <c r="H26">
        <f t="shared" si="3"/>
        <v>0.6</v>
      </c>
      <c r="I26">
        <f t="shared" si="4"/>
        <v>1</v>
      </c>
      <c r="J26">
        <f t="shared" si="5"/>
        <v>0.4</v>
      </c>
    </row>
    <row r="27" spans="1:10" x14ac:dyDescent="0.3">
      <c r="A27" t="s">
        <v>114</v>
      </c>
      <c r="B27" t="s">
        <v>1</v>
      </c>
      <c r="C27">
        <v>9</v>
      </c>
      <c r="D27">
        <v>10</v>
      </c>
      <c r="G27">
        <v>6</v>
      </c>
      <c r="H27">
        <f t="shared" si="3"/>
        <v>0.9</v>
      </c>
      <c r="I27">
        <f t="shared" si="4"/>
        <v>0.8</v>
      </c>
      <c r="J27">
        <f t="shared" si="5"/>
        <v>-9.9999999999999978E-2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6.2500000000000018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2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8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0.6</v>
      </c>
      <c r="J45">
        <f t="shared" si="8"/>
        <v>0.6</v>
      </c>
    </row>
    <row r="46" spans="1:10" x14ac:dyDescent="0.3">
      <c r="A46" t="s">
        <v>113</v>
      </c>
      <c r="B46" t="s">
        <v>2</v>
      </c>
      <c r="C46">
        <v>3</v>
      </c>
      <c r="D46">
        <v>10</v>
      </c>
      <c r="G46">
        <v>5</v>
      </c>
      <c r="H46">
        <f t="shared" si="6"/>
        <v>0.3</v>
      </c>
      <c r="I46">
        <f t="shared" si="7"/>
        <v>0.8</v>
      </c>
      <c r="J46">
        <f t="shared" si="8"/>
        <v>0.5</v>
      </c>
    </row>
    <row r="47" spans="1:10" x14ac:dyDescent="0.3">
      <c r="A47" t="s">
        <v>114</v>
      </c>
      <c r="B47" t="s">
        <v>2</v>
      </c>
      <c r="C47">
        <v>6</v>
      </c>
      <c r="D47">
        <v>10</v>
      </c>
      <c r="G47">
        <v>6</v>
      </c>
      <c r="H47">
        <f t="shared" si="6"/>
        <v>0.6</v>
      </c>
      <c r="I47">
        <f t="shared" si="7"/>
        <v>0.8</v>
      </c>
      <c r="J47">
        <f t="shared" si="8"/>
        <v>0.20000000000000007</v>
      </c>
    </row>
    <row r="48" spans="1:10" x14ac:dyDescent="0.3">
      <c r="A48" t="s">
        <v>115</v>
      </c>
      <c r="B48" t="s">
        <v>2</v>
      </c>
      <c r="C48">
        <v>9</v>
      </c>
      <c r="D48">
        <v>10</v>
      </c>
      <c r="G48">
        <v>7</v>
      </c>
      <c r="H48">
        <f t="shared" si="6"/>
        <v>0.9</v>
      </c>
      <c r="I48">
        <f t="shared" si="7"/>
        <v>1</v>
      </c>
      <c r="J48">
        <f t="shared" si="8"/>
        <v>9.9999999999999978E-2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17.500000000000004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6</v>
      </c>
      <c r="D53">
        <v>10</v>
      </c>
    </row>
    <row r="54" spans="1:10" x14ac:dyDescent="0.3">
      <c r="A54" t="s">
        <v>105</v>
      </c>
      <c r="B54" t="s">
        <v>2</v>
      </c>
      <c r="C54">
        <v>8</v>
      </c>
      <c r="D54">
        <v>10</v>
      </c>
    </row>
    <row r="55" spans="1:10" x14ac:dyDescent="0.3">
      <c r="A55" t="s">
        <v>106</v>
      </c>
      <c r="B55" t="s">
        <v>2</v>
      </c>
      <c r="C55">
        <v>8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1</v>
      </c>
      <c r="D4">
        <v>10</v>
      </c>
      <c r="G4">
        <v>3</v>
      </c>
      <c r="H4">
        <f t="shared" si="0"/>
        <v>0.1</v>
      </c>
      <c r="I4">
        <f t="shared" si="1"/>
        <v>0</v>
      </c>
      <c r="J4">
        <f t="shared" si="2"/>
        <v>-0.1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0.1</v>
      </c>
      <c r="J5">
        <f t="shared" si="2"/>
        <v>0.1</v>
      </c>
    </row>
    <row r="6" spans="1:10" x14ac:dyDescent="0.3">
      <c r="A6" t="s">
        <v>113</v>
      </c>
      <c r="B6" t="s">
        <v>100</v>
      </c>
      <c r="C6">
        <v>6</v>
      </c>
      <c r="D6">
        <v>10</v>
      </c>
      <c r="G6">
        <v>5</v>
      </c>
      <c r="H6">
        <f t="shared" si="0"/>
        <v>0.6</v>
      </c>
      <c r="I6">
        <f t="shared" si="1"/>
        <v>1</v>
      </c>
      <c r="J6">
        <f t="shared" si="2"/>
        <v>0.4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0.9</v>
      </c>
      <c r="J8">
        <f t="shared" si="2"/>
        <v>-9.9999999999999978E-2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3.7500000000000004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1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9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0.1</v>
      </c>
      <c r="J22">
        <f>I22-H22</f>
        <v>0.1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0.1</v>
      </c>
      <c r="J23">
        <f t="shared" ref="J23:J29" si="5">I23-H23</f>
        <v>0.1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0.1</v>
      </c>
      <c r="J24">
        <f t="shared" si="5"/>
        <v>0.1</v>
      </c>
    </row>
    <row r="25" spans="1:10" x14ac:dyDescent="0.3">
      <c r="A25" t="s">
        <v>112</v>
      </c>
      <c r="B25" t="s">
        <v>1</v>
      </c>
      <c r="C25">
        <v>5</v>
      </c>
      <c r="D25">
        <v>10</v>
      </c>
      <c r="G25">
        <v>4</v>
      </c>
      <c r="H25">
        <f t="shared" si="3"/>
        <v>0.5</v>
      </c>
      <c r="I25">
        <f t="shared" si="4"/>
        <v>0.3</v>
      </c>
      <c r="J25">
        <f t="shared" si="5"/>
        <v>-0.2</v>
      </c>
    </row>
    <row r="26" spans="1:10" x14ac:dyDescent="0.3">
      <c r="A26" t="s">
        <v>113</v>
      </c>
      <c r="B26" t="s">
        <v>1</v>
      </c>
      <c r="C26">
        <v>9</v>
      </c>
      <c r="D26">
        <v>10</v>
      </c>
      <c r="G26">
        <v>5</v>
      </c>
      <c r="H26">
        <f t="shared" si="3"/>
        <v>0.9</v>
      </c>
      <c r="I26">
        <f t="shared" si="4"/>
        <v>1</v>
      </c>
      <c r="J26">
        <f t="shared" si="5"/>
        <v>9.9999999999999978E-2</v>
      </c>
    </row>
    <row r="27" spans="1:10" x14ac:dyDescent="0.3">
      <c r="A27" t="s">
        <v>114</v>
      </c>
      <c r="B27" t="s">
        <v>1</v>
      </c>
      <c r="C27">
        <v>9</v>
      </c>
      <c r="D27">
        <v>10</v>
      </c>
      <c r="G27">
        <v>6</v>
      </c>
      <c r="H27">
        <f t="shared" si="3"/>
        <v>0.9</v>
      </c>
      <c r="I27">
        <f t="shared" si="4"/>
        <v>1</v>
      </c>
      <c r="J27">
        <f t="shared" si="5"/>
        <v>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1</v>
      </c>
      <c r="D30">
        <v>10</v>
      </c>
      <c r="I30" s="16" t="s">
        <v>62</v>
      </c>
      <c r="J30" s="14">
        <f>100*SUM(J22:J29)/8</f>
        <v>3.75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1</v>
      </c>
      <c r="D32">
        <v>10</v>
      </c>
    </row>
    <row r="33" spans="1:10" x14ac:dyDescent="0.3">
      <c r="A33" t="s">
        <v>104</v>
      </c>
      <c r="B33" t="s">
        <v>1</v>
      </c>
      <c r="C33">
        <v>3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0.3</v>
      </c>
      <c r="J44">
        <f t="shared" si="8"/>
        <v>0.3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0.3</v>
      </c>
      <c r="J45">
        <f t="shared" si="8"/>
        <v>0.3</v>
      </c>
    </row>
    <row r="46" spans="1:10" x14ac:dyDescent="0.3">
      <c r="A46" t="s">
        <v>113</v>
      </c>
      <c r="B46" t="s">
        <v>2</v>
      </c>
      <c r="C46">
        <v>6</v>
      </c>
      <c r="D46">
        <v>10</v>
      </c>
      <c r="G46">
        <v>5</v>
      </c>
      <c r="H46">
        <f t="shared" si="6"/>
        <v>0.6</v>
      </c>
      <c r="I46">
        <f t="shared" si="7"/>
        <v>0.8</v>
      </c>
      <c r="J46">
        <f t="shared" si="8"/>
        <v>0.20000000000000007</v>
      </c>
    </row>
    <row r="47" spans="1:10" x14ac:dyDescent="0.3">
      <c r="A47" t="s">
        <v>114</v>
      </c>
      <c r="B47" t="s">
        <v>2</v>
      </c>
      <c r="C47">
        <v>8</v>
      </c>
      <c r="D47">
        <v>10</v>
      </c>
      <c r="G47">
        <v>6</v>
      </c>
      <c r="H47">
        <f t="shared" si="6"/>
        <v>0.8</v>
      </c>
      <c r="I47">
        <f t="shared" si="7"/>
        <v>0.9</v>
      </c>
      <c r="J47">
        <f t="shared" si="8"/>
        <v>9.9999999999999978E-2</v>
      </c>
    </row>
    <row r="48" spans="1:10" x14ac:dyDescent="0.3">
      <c r="A48" t="s">
        <v>115</v>
      </c>
      <c r="B48" t="s">
        <v>2</v>
      </c>
      <c r="C48">
        <v>9</v>
      </c>
      <c r="D48">
        <v>10</v>
      </c>
      <c r="G48">
        <v>7</v>
      </c>
      <c r="H48">
        <f t="shared" si="6"/>
        <v>0.9</v>
      </c>
      <c r="I48">
        <f t="shared" si="7"/>
        <v>1</v>
      </c>
      <c r="J48">
        <f t="shared" si="8"/>
        <v>9.9999999999999978E-2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12.5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3</v>
      </c>
      <c r="D52">
        <v>10</v>
      </c>
    </row>
    <row r="53" spans="1:10" x14ac:dyDescent="0.3">
      <c r="A53" t="s">
        <v>104</v>
      </c>
      <c r="B53" t="s">
        <v>2</v>
      </c>
      <c r="C53">
        <v>3</v>
      </c>
      <c r="D53">
        <v>10</v>
      </c>
    </row>
    <row r="54" spans="1:10" x14ac:dyDescent="0.3">
      <c r="A54" t="s">
        <v>105</v>
      </c>
      <c r="B54" t="s">
        <v>2</v>
      </c>
      <c r="C54">
        <v>8</v>
      </c>
      <c r="D54">
        <v>10</v>
      </c>
    </row>
    <row r="55" spans="1:10" x14ac:dyDescent="0.3">
      <c r="A55" t="s">
        <v>106</v>
      </c>
      <c r="B55" t="s">
        <v>2</v>
      </c>
      <c r="C55">
        <v>9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0.1</v>
      </c>
      <c r="J2">
        <f>I2-H2</f>
        <v>0.1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2</v>
      </c>
      <c r="D4">
        <v>10</v>
      </c>
      <c r="G4">
        <v>3</v>
      </c>
      <c r="H4">
        <f t="shared" si="0"/>
        <v>0.2</v>
      </c>
      <c r="I4">
        <f t="shared" si="1"/>
        <v>0.1</v>
      </c>
      <c r="J4">
        <f t="shared" si="2"/>
        <v>-0.1</v>
      </c>
    </row>
    <row r="5" spans="1:10" x14ac:dyDescent="0.3">
      <c r="A5" t="s">
        <v>112</v>
      </c>
      <c r="B5" t="s">
        <v>100</v>
      </c>
      <c r="C5">
        <v>2</v>
      </c>
      <c r="D5">
        <v>10</v>
      </c>
      <c r="G5">
        <v>4</v>
      </c>
      <c r="H5">
        <f t="shared" si="0"/>
        <v>0.2</v>
      </c>
      <c r="I5">
        <f t="shared" si="1"/>
        <v>0.5</v>
      </c>
      <c r="J5">
        <f t="shared" si="2"/>
        <v>0.3</v>
      </c>
    </row>
    <row r="6" spans="1:10" x14ac:dyDescent="0.3">
      <c r="A6" t="s">
        <v>113</v>
      </c>
      <c r="B6" t="s">
        <v>100</v>
      </c>
      <c r="C6">
        <v>3</v>
      </c>
      <c r="D6">
        <v>10</v>
      </c>
      <c r="G6">
        <v>5</v>
      </c>
      <c r="H6">
        <f t="shared" si="0"/>
        <v>0.3</v>
      </c>
      <c r="I6">
        <f t="shared" si="1"/>
        <v>0.9</v>
      </c>
      <c r="J6">
        <f t="shared" si="2"/>
        <v>0.60000000000000009</v>
      </c>
    </row>
    <row r="7" spans="1:10" x14ac:dyDescent="0.3">
      <c r="A7" t="s">
        <v>114</v>
      </c>
      <c r="B7" t="s">
        <v>100</v>
      </c>
      <c r="C7">
        <v>8</v>
      </c>
      <c r="D7">
        <v>10</v>
      </c>
      <c r="G7">
        <v>6</v>
      </c>
      <c r="H7">
        <f t="shared" si="0"/>
        <v>0.8</v>
      </c>
      <c r="I7">
        <f t="shared" si="1"/>
        <v>1</v>
      </c>
      <c r="J7">
        <f t="shared" si="2"/>
        <v>0.19999999999999996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0.9</v>
      </c>
      <c r="J8">
        <f t="shared" si="2"/>
        <v>-9.9999999999999978E-2</v>
      </c>
    </row>
    <row r="9" spans="1:10" x14ac:dyDescent="0.3">
      <c r="A9" t="s">
        <v>116</v>
      </c>
      <c r="B9" t="s">
        <v>100</v>
      </c>
      <c r="C9">
        <v>9</v>
      </c>
      <c r="D9">
        <v>10</v>
      </c>
      <c r="G9">
        <v>8</v>
      </c>
      <c r="H9">
        <f t="shared" si="0"/>
        <v>0.9</v>
      </c>
      <c r="I9">
        <f t="shared" si="1"/>
        <v>1</v>
      </c>
      <c r="J9">
        <f t="shared" si="2"/>
        <v>9.9999999999999978E-2</v>
      </c>
    </row>
    <row r="10" spans="1:10" x14ac:dyDescent="0.3">
      <c r="A10" t="s">
        <v>101</v>
      </c>
      <c r="B10" t="s">
        <v>100</v>
      </c>
      <c r="C10">
        <v>1</v>
      </c>
      <c r="D10">
        <v>10</v>
      </c>
      <c r="I10" s="16" t="s">
        <v>62</v>
      </c>
      <c r="J10" s="14">
        <f>100*SUM(J2:J9)/8</f>
        <v>13.750000000000002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1</v>
      </c>
      <c r="D12">
        <v>10</v>
      </c>
    </row>
    <row r="13" spans="1:10" x14ac:dyDescent="0.3">
      <c r="A13" t="s">
        <v>104</v>
      </c>
      <c r="B13" t="s">
        <v>100</v>
      </c>
      <c r="C13">
        <v>5</v>
      </c>
      <c r="D13">
        <v>10</v>
      </c>
    </row>
    <row r="14" spans="1:10" x14ac:dyDescent="0.3">
      <c r="A14" t="s">
        <v>105</v>
      </c>
      <c r="B14" t="s">
        <v>100</v>
      </c>
      <c r="C14">
        <v>9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9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0.2</v>
      </c>
      <c r="J22">
        <f>I22-H22</f>
        <v>0.2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0.2</v>
      </c>
      <c r="J23">
        <f t="shared" ref="J23:J29" si="5">I23-H23</f>
        <v>0.2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0.2</v>
      </c>
      <c r="J24">
        <f t="shared" si="5"/>
        <v>0.2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0.3</v>
      </c>
      <c r="J25">
        <f t="shared" si="5"/>
        <v>0.3</v>
      </c>
    </row>
    <row r="26" spans="1:10" x14ac:dyDescent="0.3">
      <c r="A26" t="s">
        <v>113</v>
      </c>
      <c r="B26" t="s">
        <v>1</v>
      </c>
      <c r="C26">
        <v>3</v>
      </c>
      <c r="D26">
        <v>10</v>
      </c>
      <c r="G26">
        <v>5</v>
      </c>
      <c r="H26">
        <f t="shared" si="3"/>
        <v>0.3</v>
      </c>
      <c r="I26">
        <f t="shared" si="4"/>
        <v>0.7</v>
      </c>
      <c r="J26">
        <f t="shared" si="5"/>
        <v>0.39999999999999997</v>
      </c>
    </row>
    <row r="27" spans="1:10" x14ac:dyDescent="0.3">
      <c r="A27" t="s">
        <v>114</v>
      </c>
      <c r="B27" t="s">
        <v>1</v>
      </c>
      <c r="C27">
        <v>6</v>
      </c>
      <c r="D27">
        <v>10</v>
      </c>
      <c r="G27">
        <v>6</v>
      </c>
      <c r="H27">
        <f t="shared" si="3"/>
        <v>0.6</v>
      </c>
      <c r="I27">
        <f t="shared" si="4"/>
        <v>0.8</v>
      </c>
      <c r="J27">
        <f t="shared" si="5"/>
        <v>0.20000000000000007</v>
      </c>
    </row>
    <row r="28" spans="1:10" x14ac:dyDescent="0.3">
      <c r="A28" t="s">
        <v>115</v>
      </c>
      <c r="B28" t="s">
        <v>1</v>
      </c>
      <c r="C28">
        <v>9</v>
      </c>
      <c r="D28">
        <v>10</v>
      </c>
      <c r="G28">
        <v>7</v>
      </c>
      <c r="H28">
        <f t="shared" si="3"/>
        <v>0.9</v>
      </c>
      <c r="I28">
        <f t="shared" si="4"/>
        <v>1</v>
      </c>
      <c r="J28">
        <f t="shared" si="5"/>
        <v>9.9999999999999978E-2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2</v>
      </c>
      <c r="D30">
        <v>10</v>
      </c>
      <c r="I30" s="16" t="s">
        <v>62</v>
      </c>
      <c r="J30" s="14">
        <f>100*SUM(J22:J29)/8</f>
        <v>20</v>
      </c>
    </row>
    <row r="31" spans="1:10" x14ac:dyDescent="0.3">
      <c r="A31" t="s">
        <v>102</v>
      </c>
      <c r="B31" t="s">
        <v>1</v>
      </c>
      <c r="C31">
        <v>2</v>
      </c>
      <c r="D31">
        <v>10</v>
      </c>
    </row>
    <row r="32" spans="1:10" x14ac:dyDescent="0.3">
      <c r="A32" t="s">
        <v>103</v>
      </c>
      <c r="B32" t="s">
        <v>1</v>
      </c>
      <c r="C32">
        <v>2</v>
      </c>
      <c r="D32">
        <v>10</v>
      </c>
    </row>
    <row r="33" spans="1:10" x14ac:dyDescent="0.3">
      <c r="A33" t="s">
        <v>104</v>
      </c>
      <c r="B33" t="s">
        <v>1</v>
      </c>
      <c r="C33">
        <v>3</v>
      </c>
      <c r="D33">
        <v>10</v>
      </c>
    </row>
    <row r="34" spans="1:10" x14ac:dyDescent="0.3">
      <c r="A34" t="s">
        <v>105</v>
      </c>
      <c r="B34" t="s">
        <v>1</v>
      </c>
      <c r="C34">
        <v>7</v>
      </c>
      <c r="D34">
        <v>10</v>
      </c>
    </row>
    <row r="35" spans="1:10" x14ac:dyDescent="0.3">
      <c r="A35" t="s">
        <v>106</v>
      </c>
      <c r="B35" t="s">
        <v>1</v>
      </c>
      <c r="C35">
        <v>8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2</v>
      </c>
      <c r="D42">
        <v>10</v>
      </c>
      <c r="G42">
        <v>1</v>
      </c>
      <c r="H42">
        <f>C42/D42</f>
        <v>0.2</v>
      </c>
      <c r="I42">
        <f>C50/D50</f>
        <v>0</v>
      </c>
      <c r="J42">
        <f>I42-H42</f>
        <v>-0.2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0.1</v>
      </c>
      <c r="J43">
        <f t="shared" ref="J43:J49" si="8">I43-H43</f>
        <v>0.1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0.2</v>
      </c>
      <c r="J44">
        <f t="shared" si="8"/>
        <v>0.2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0.3</v>
      </c>
      <c r="J45">
        <f t="shared" si="8"/>
        <v>0.3</v>
      </c>
    </row>
    <row r="46" spans="1:10" x14ac:dyDescent="0.3">
      <c r="A46" t="s">
        <v>113</v>
      </c>
      <c r="B46" t="s">
        <v>2</v>
      </c>
      <c r="C46">
        <v>0</v>
      </c>
      <c r="D46">
        <v>10</v>
      </c>
      <c r="G46">
        <v>5</v>
      </c>
      <c r="H46">
        <f t="shared" si="6"/>
        <v>0</v>
      </c>
      <c r="I46">
        <f t="shared" si="7"/>
        <v>0.7</v>
      </c>
      <c r="J46">
        <f t="shared" si="8"/>
        <v>0.7</v>
      </c>
    </row>
    <row r="47" spans="1:10" x14ac:dyDescent="0.3">
      <c r="A47" t="s">
        <v>114</v>
      </c>
      <c r="B47" t="s">
        <v>2</v>
      </c>
      <c r="C47">
        <v>1</v>
      </c>
      <c r="D47">
        <v>10</v>
      </c>
      <c r="G47">
        <v>6</v>
      </c>
      <c r="H47">
        <f t="shared" si="6"/>
        <v>0.1</v>
      </c>
      <c r="I47">
        <f t="shared" si="7"/>
        <v>0.8</v>
      </c>
      <c r="J47">
        <f t="shared" si="8"/>
        <v>0.70000000000000007</v>
      </c>
    </row>
    <row r="48" spans="1:10" x14ac:dyDescent="0.3">
      <c r="A48" t="s">
        <v>115</v>
      </c>
      <c r="B48" t="s">
        <v>2</v>
      </c>
      <c r="C48">
        <v>6</v>
      </c>
      <c r="D48">
        <v>10</v>
      </c>
      <c r="G48">
        <v>7</v>
      </c>
      <c r="H48">
        <f t="shared" si="6"/>
        <v>0.6</v>
      </c>
      <c r="I48">
        <f t="shared" si="7"/>
        <v>1</v>
      </c>
      <c r="J48">
        <f t="shared" si="8"/>
        <v>0.4</v>
      </c>
    </row>
    <row r="49" spans="1:10" x14ac:dyDescent="0.3">
      <c r="A49" t="s">
        <v>116</v>
      </c>
      <c r="B49" t="s">
        <v>2</v>
      </c>
      <c r="C49">
        <v>9</v>
      </c>
      <c r="D49">
        <v>10</v>
      </c>
      <c r="G49">
        <v>8</v>
      </c>
      <c r="H49">
        <f t="shared" si="6"/>
        <v>0.9</v>
      </c>
      <c r="I49">
        <f t="shared" si="7"/>
        <v>1</v>
      </c>
      <c r="J49">
        <f t="shared" si="8"/>
        <v>9.9999999999999978E-2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28.750000000000004</v>
      </c>
    </row>
    <row r="51" spans="1:10" x14ac:dyDescent="0.3">
      <c r="A51" t="s">
        <v>102</v>
      </c>
      <c r="B51" t="s">
        <v>2</v>
      </c>
      <c r="C51">
        <v>1</v>
      </c>
      <c r="D51">
        <v>10</v>
      </c>
    </row>
    <row r="52" spans="1:10" x14ac:dyDescent="0.3">
      <c r="A52" t="s">
        <v>103</v>
      </c>
      <c r="B52" t="s">
        <v>2</v>
      </c>
      <c r="C52">
        <v>2</v>
      </c>
      <c r="D52">
        <v>10</v>
      </c>
    </row>
    <row r="53" spans="1:10" x14ac:dyDescent="0.3">
      <c r="A53" t="s">
        <v>104</v>
      </c>
      <c r="B53" t="s">
        <v>2</v>
      </c>
      <c r="C53">
        <v>3</v>
      </c>
      <c r="D53">
        <v>10</v>
      </c>
    </row>
    <row r="54" spans="1:10" x14ac:dyDescent="0.3">
      <c r="A54" t="s">
        <v>105</v>
      </c>
      <c r="B54" t="s">
        <v>2</v>
      </c>
      <c r="C54">
        <v>7</v>
      </c>
      <c r="D54">
        <v>10</v>
      </c>
    </row>
    <row r="55" spans="1:10" x14ac:dyDescent="0.3">
      <c r="A55" t="s">
        <v>106</v>
      </c>
      <c r="B55" t="s">
        <v>2</v>
      </c>
      <c r="C55">
        <v>8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0.1</v>
      </c>
      <c r="J3">
        <f t="shared" ref="J3:J9" si="2">I3-H3</f>
        <v>0.1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0.6</v>
      </c>
      <c r="J5">
        <f t="shared" si="2"/>
        <v>0.6</v>
      </c>
    </row>
    <row r="6" spans="1:10" x14ac:dyDescent="0.3">
      <c r="A6" t="s">
        <v>113</v>
      </c>
      <c r="B6" t="s">
        <v>100</v>
      </c>
      <c r="C6">
        <v>4</v>
      </c>
      <c r="D6">
        <v>10</v>
      </c>
      <c r="G6">
        <v>5</v>
      </c>
      <c r="H6">
        <f t="shared" si="0"/>
        <v>0.4</v>
      </c>
      <c r="I6">
        <f t="shared" si="1"/>
        <v>1</v>
      </c>
      <c r="J6">
        <f t="shared" si="2"/>
        <v>0.6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16.249999999999996</v>
      </c>
    </row>
    <row r="11" spans="1:10" x14ac:dyDescent="0.3">
      <c r="A11" t="s">
        <v>102</v>
      </c>
      <c r="B11" t="s">
        <v>100</v>
      </c>
      <c r="C11">
        <v>1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6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0.1</v>
      </c>
      <c r="J22">
        <f>I22-H22</f>
        <v>0.1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0.3</v>
      </c>
      <c r="J23">
        <f t="shared" ref="J23:J29" si="5">I23-H23</f>
        <v>0.3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0.2</v>
      </c>
      <c r="J24">
        <f t="shared" si="5"/>
        <v>0.2</v>
      </c>
    </row>
    <row r="25" spans="1:10" x14ac:dyDescent="0.3">
      <c r="A25" t="s">
        <v>112</v>
      </c>
      <c r="B25" t="s">
        <v>1</v>
      </c>
      <c r="C25">
        <v>6</v>
      </c>
      <c r="D25">
        <v>10</v>
      </c>
      <c r="G25">
        <v>4</v>
      </c>
      <c r="H25">
        <f t="shared" si="3"/>
        <v>0.6</v>
      </c>
      <c r="I25">
        <f t="shared" si="4"/>
        <v>0.4</v>
      </c>
      <c r="J25">
        <f t="shared" si="5"/>
        <v>-0.19999999999999996</v>
      </c>
    </row>
    <row r="26" spans="1:10" x14ac:dyDescent="0.3">
      <c r="A26" t="s">
        <v>113</v>
      </c>
      <c r="B26" t="s">
        <v>1</v>
      </c>
      <c r="C26">
        <v>10</v>
      </c>
      <c r="D26">
        <v>10</v>
      </c>
      <c r="G26">
        <v>5</v>
      </c>
      <c r="H26">
        <f t="shared" si="3"/>
        <v>1</v>
      </c>
      <c r="I26">
        <f t="shared" si="4"/>
        <v>1</v>
      </c>
      <c r="J26">
        <f t="shared" si="5"/>
        <v>0</v>
      </c>
    </row>
    <row r="27" spans="1:10" x14ac:dyDescent="0.3">
      <c r="A27" t="s">
        <v>114</v>
      </c>
      <c r="B27" t="s">
        <v>1</v>
      </c>
      <c r="C27">
        <v>10</v>
      </c>
      <c r="D27">
        <v>10</v>
      </c>
      <c r="G27">
        <v>6</v>
      </c>
      <c r="H27">
        <f t="shared" si="3"/>
        <v>1</v>
      </c>
      <c r="I27">
        <f t="shared" si="4"/>
        <v>1</v>
      </c>
      <c r="J27">
        <f t="shared" si="5"/>
        <v>0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9</v>
      </c>
      <c r="D29">
        <v>10</v>
      </c>
      <c r="G29">
        <v>8</v>
      </c>
      <c r="H29">
        <f t="shared" si="3"/>
        <v>0.9</v>
      </c>
      <c r="I29">
        <f t="shared" si="4"/>
        <v>1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1</v>
      </c>
      <c r="D30">
        <v>10</v>
      </c>
      <c r="I30" s="16" t="s">
        <v>62</v>
      </c>
      <c r="J30" s="14">
        <f>100*SUM(J22:J29)/8</f>
        <v>6.2500000000000018</v>
      </c>
    </row>
    <row r="31" spans="1:10" x14ac:dyDescent="0.3">
      <c r="A31" t="s">
        <v>102</v>
      </c>
      <c r="B31" t="s">
        <v>1</v>
      </c>
      <c r="C31">
        <v>3</v>
      </c>
      <c r="D31">
        <v>10</v>
      </c>
    </row>
    <row r="32" spans="1:10" x14ac:dyDescent="0.3">
      <c r="A32" t="s">
        <v>103</v>
      </c>
      <c r="B32" t="s">
        <v>1</v>
      </c>
      <c r="C32">
        <v>2</v>
      </c>
      <c r="D32">
        <v>10</v>
      </c>
    </row>
    <row r="33" spans="1:10" x14ac:dyDescent="0.3">
      <c r="A33" t="s">
        <v>104</v>
      </c>
      <c r="B33" t="s">
        <v>1</v>
      </c>
      <c r="C33">
        <v>4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0.1</v>
      </c>
      <c r="J43">
        <f t="shared" ref="J43:J49" si="8">I43-H43</f>
        <v>0.1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0.5</v>
      </c>
      <c r="J44">
        <f t="shared" si="8"/>
        <v>0.5</v>
      </c>
    </row>
    <row r="45" spans="1:10" x14ac:dyDescent="0.3">
      <c r="A45" t="s">
        <v>112</v>
      </c>
      <c r="B45" t="s">
        <v>2</v>
      </c>
      <c r="C45">
        <v>2</v>
      </c>
      <c r="D45">
        <v>10</v>
      </c>
      <c r="G45">
        <v>4</v>
      </c>
      <c r="H45">
        <f t="shared" si="6"/>
        <v>0.2</v>
      </c>
      <c r="I45">
        <f t="shared" si="7"/>
        <v>0.5</v>
      </c>
      <c r="J45">
        <f t="shared" si="8"/>
        <v>0.3</v>
      </c>
    </row>
    <row r="46" spans="1:10" x14ac:dyDescent="0.3">
      <c r="A46" t="s">
        <v>113</v>
      </c>
      <c r="B46" t="s">
        <v>2</v>
      </c>
      <c r="C46">
        <v>6</v>
      </c>
      <c r="D46">
        <v>10</v>
      </c>
      <c r="G46">
        <v>5</v>
      </c>
      <c r="H46">
        <f t="shared" si="6"/>
        <v>0.6</v>
      </c>
      <c r="I46">
        <f t="shared" si="7"/>
        <v>0.9</v>
      </c>
      <c r="J46">
        <f t="shared" si="8"/>
        <v>0.30000000000000004</v>
      </c>
    </row>
    <row r="47" spans="1:10" x14ac:dyDescent="0.3">
      <c r="A47" t="s">
        <v>114</v>
      </c>
      <c r="B47" t="s">
        <v>2</v>
      </c>
      <c r="C47">
        <v>8</v>
      </c>
      <c r="D47">
        <v>10</v>
      </c>
      <c r="G47">
        <v>6</v>
      </c>
      <c r="H47">
        <f t="shared" si="6"/>
        <v>0.8</v>
      </c>
      <c r="I47">
        <f t="shared" si="7"/>
        <v>1</v>
      </c>
      <c r="J47">
        <f t="shared" si="8"/>
        <v>0.19999999999999996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17.5</v>
      </c>
    </row>
    <row r="51" spans="1:10" x14ac:dyDescent="0.3">
      <c r="A51" t="s">
        <v>102</v>
      </c>
      <c r="B51" t="s">
        <v>2</v>
      </c>
      <c r="C51">
        <v>1</v>
      </c>
      <c r="D51">
        <v>10</v>
      </c>
    </row>
    <row r="52" spans="1:10" x14ac:dyDescent="0.3">
      <c r="A52" t="s">
        <v>103</v>
      </c>
      <c r="B52" t="s">
        <v>2</v>
      </c>
      <c r="C52">
        <v>5</v>
      </c>
      <c r="D52">
        <v>10</v>
      </c>
    </row>
    <row r="53" spans="1:10" x14ac:dyDescent="0.3">
      <c r="A53" t="s">
        <v>104</v>
      </c>
      <c r="B53" t="s">
        <v>2</v>
      </c>
      <c r="C53">
        <v>5</v>
      </c>
      <c r="D53">
        <v>10</v>
      </c>
    </row>
    <row r="54" spans="1:10" x14ac:dyDescent="0.3">
      <c r="A54" t="s">
        <v>105</v>
      </c>
      <c r="B54" t="s">
        <v>2</v>
      </c>
      <c r="C54">
        <v>9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0.1</v>
      </c>
      <c r="J2">
        <f>I2-H2</f>
        <v>0.1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0.2</v>
      </c>
      <c r="J5">
        <f t="shared" si="2"/>
        <v>0.1</v>
      </c>
    </row>
    <row r="6" spans="1:10" x14ac:dyDescent="0.3">
      <c r="A6" t="s">
        <v>113</v>
      </c>
      <c r="B6" t="s">
        <v>100</v>
      </c>
      <c r="C6">
        <v>0</v>
      </c>
      <c r="D6">
        <v>10</v>
      </c>
      <c r="G6">
        <v>5</v>
      </c>
      <c r="H6">
        <f t="shared" si="0"/>
        <v>0</v>
      </c>
      <c r="I6">
        <f t="shared" si="1"/>
        <v>0.6</v>
      </c>
      <c r="J6">
        <f t="shared" si="2"/>
        <v>0.6</v>
      </c>
    </row>
    <row r="7" spans="1:10" x14ac:dyDescent="0.3">
      <c r="A7" t="s">
        <v>114</v>
      </c>
      <c r="B7" t="s">
        <v>100</v>
      </c>
      <c r="C7">
        <v>8</v>
      </c>
      <c r="D7">
        <v>10</v>
      </c>
      <c r="G7">
        <v>6</v>
      </c>
      <c r="H7">
        <f t="shared" si="0"/>
        <v>0.8</v>
      </c>
      <c r="I7">
        <f t="shared" si="1"/>
        <v>1</v>
      </c>
      <c r="J7">
        <f t="shared" si="2"/>
        <v>0.19999999999999996</v>
      </c>
    </row>
    <row r="8" spans="1:10" x14ac:dyDescent="0.3">
      <c r="A8" t="s">
        <v>115</v>
      </c>
      <c r="B8" t="s">
        <v>100</v>
      </c>
      <c r="C8">
        <v>9</v>
      </c>
      <c r="D8">
        <v>10</v>
      </c>
      <c r="G8">
        <v>7</v>
      </c>
      <c r="H8">
        <f t="shared" si="0"/>
        <v>0.9</v>
      </c>
      <c r="I8">
        <f t="shared" si="1"/>
        <v>1</v>
      </c>
      <c r="J8">
        <f t="shared" si="2"/>
        <v>9.9999999999999978E-2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0.9</v>
      </c>
      <c r="J9">
        <f t="shared" si="2"/>
        <v>-9.9999999999999978E-2</v>
      </c>
    </row>
    <row r="10" spans="1:10" x14ac:dyDescent="0.3">
      <c r="A10" t="s">
        <v>101</v>
      </c>
      <c r="B10" t="s">
        <v>100</v>
      </c>
      <c r="C10">
        <v>1</v>
      </c>
      <c r="D10">
        <v>10</v>
      </c>
      <c r="I10" s="16" t="s">
        <v>62</v>
      </c>
      <c r="J10" s="14">
        <f>100*SUM(J2:J9)/8</f>
        <v>12.5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2</v>
      </c>
      <c r="D13">
        <v>10</v>
      </c>
    </row>
    <row r="14" spans="1:10" x14ac:dyDescent="0.3">
      <c r="A14" t="s">
        <v>105</v>
      </c>
      <c r="B14" t="s">
        <v>100</v>
      </c>
      <c r="C14">
        <v>6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9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0.1</v>
      </c>
      <c r="J22">
        <f>I22-H22</f>
        <v>0.1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0.2</v>
      </c>
      <c r="J23">
        <f t="shared" ref="J23:J29" si="5">I23-H23</f>
        <v>0.2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0.1</v>
      </c>
      <c r="J24">
        <f t="shared" si="5"/>
        <v>0.1</v>
      </c>
    </row>
    <row r="25" spans="1:10" x14ac:dyDescent="0.3">
      <c r="A25" t="s">
        <v>112</v>
      </c>
      <c r="B25" t="s">
        <v>1</v>
      </c>
      <c r="C25">
        <v>2</v>
      </c>
      <c r="D25">
        <v>10</v>
      </c>
      <c r="G25">
        <v>4</v>
      </c>
      <c r="H25">
        <f t="shared" si="3"/>
        <v>0.2</v>
      </c>
      <c r="I25">
        <f t="shared" si="4"/>
        <v>0.1</v>
      </c>
      <c r="J25">
        <f t="shared" si="5"/>
        <v>-0.1</v>
      </c>
    </row>
    <row r="26" spans="1:10" x14ac:dyDescent="0.3">
      <c r="A26" t="s">
        <v>113</v>
      </c>
      <c r="B26" t="s">
        <v>1</v>
      </c>
      <c r="C26">
        <v>5</v>
      </c>
      <c r="D26">
        <v>10</v>
      </c>
      <c r="G26">
        <v>5</v>
      </c>
      <c r="H26">
        <f t="shared" si="3"/>
        <v>0.5</v>
      </c>
      <c r="I26">
        <f t="shared" si="4"/>
        <v>0.7</v>
      </c>
      <c r="J26">
        <f t="shared" si="5"/>
        <v>0.19999999999999996</v>
      </c>
    </row>
    <row r="27" spans="1:10" x14ac:dyDescent="0.3">
      <c r="A27" t="s">
        <v>114</v>
      </c>
      <c r="B27" t="s">
        <v>1</v>
      </c>
      <c r="C27">
        <v>4</v>
      </c>
      <c r="D27">
        <v>10</v>
      </c>
      <c r="G27">
        <v>6</v>
      </c>
      <c r="H27">
        <f t="shared" si="3"/>
        <v>0.4</v>
      </c>
      <c r="I27">
        <f t="shared" si="4"/>
        <v>0.7</v>
      </c>
      <c r="J27">
        <f t="shared" si="5"/>
        <v>0.29999999999999993</v>
      </c>
    </row>
    <row r="28" spans="1:10" x14ac:dyDescent="0.3">
      <c r="A28" t="s">
        <v>115</v>
      </c>
      <c r="B28" t="s">
        <v>1</v>
      </c>
      <c r="C28">
        <v>9</v>
      </c>
      <c r="D28">
        <v>10</v>
      </c>
      <c r="G28">
        <v>7</v>
      </c>
      <c r="H28">
        <f t="shared" si="3"/>
        <v>0.9</v>
      </c>
      <c r="I28">
        <f t="shared" si="4"/>
        <v>0.8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8</v>
      </c>
      <c r="D29">
        <v>10</v>
      </c>
      <c r="G29">
        <v>8</v>
      </c>
      <c r="H29">
        <f t="shared" si="3"/>
        <v>0.8</v>
      </c>
      <c r="I29">
        <f t="shared" si="4"/>
        <v>1</v>
      </c>
      <c r="J29">
        <f t="shared" si="5"/>
        <v>0.19999999999999996</v>
      </c>
    </row>
    <row r="30" spans="1:10" x14ac:dyDescent="0.3">
      <c r="A30" t="s">
        <v>101</v>
      </c>
      <c r="B30" t="s">
        <v>1</v>
      </c>
      <c r="C30">
        <v>1</v>
      </c>
      <c r="D30">
        <v>10</v>
      </c>
      <c r="I30" s="16" t="s">
        <v>62</v>
      </c>
      <c r="J30" s="14">
        <f>100*SUM(J22:J29)/8</f>
        <v>11.249999999999998</v>
      </c>
    </row>
    <row r="31" spans="1:10" x14ac:dyDescent="0.3">
      <c r="A31" t="s">
        <v>102</v>
      </c>
      <c r="B31" t="s">
        <v>1</v>
      </c>
      <c r="C31">
        <v>2</v>
      </c>
      <c r="D31">
        <v>10</v>
      </c>
    </row>
    <row r="32" spans="1:10" x14ac:dyDescent="0.3">
      <c r="A32" t="s">
        <v>103</v>
      </c>
      <c r="B32" t="s">
        <v>1</v>
      </c>
      <c r="C32">
        <v>1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7</v>
      </c>
      <c r="D34">
        <v>10</v>
      </c>
    </row>
    <row r="35" spans="1:10" x14ac:dyDescent="0.3">
      <c r="A35" t="s">
        <v>106</v>
      </c>
      <c r="B35" t="s">
        <v>1</v>
      </c>
      <c r="C35">
        <v>7</v>
      </c>
      <c r="D35">
        <v>10</v>
      </c>
    </row>
    <row r="36" spans="1:10" x14ac:dyDescent="0.3">
      <c r="A36" t="s">
        <v>107</v>
      </c>
      <c r="B36" t="s">
        <v>1</v>
      </c>
      <c r="C36">
        <v>8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1</v>
      </c>
      <c r="D42">
        <v>10</v>
      </c>
      <c r="G42">
        <v>1</v>
      </c>
      <c r="H42">
        <f>C42/D42</f>
        <v>0.1</v>
      </c>
      <c r="I42">
        <f>C50/D50</f>
        <v>0.1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0.3</v>
      </c>
      <c r="J44">
        <f t="shared" si="8"/>
        <v>0.3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</v>
      </c>
      <c r="J45">
        <f t="shared" si="8"/>
        <v>0</v>
      </c>
    </row>
    <row r="46" spans="1:10" x14ac:dyDescent="0.3">
      <c r="A46" t="s">
        <v>113</v>
      </c>
      <c r="B46" t="s">
        <v>2</v>
      </c>
      <c r="C46">
        <v>1</v>
      </c>
      <c r="D46">
        <v>10</v>
      </c>
      <c r="G46">
        <v>5</v>
      </c>
      <c r="H46">
        <f t="shared" si="6"/>
        <v>0.1</v>
      </c>
      <c r="I46">
        <f t="shared" si="7"/>
        <v>0.5</v>
      </c>
      <c r="J46">
        <f t="shared" si="8"/>
        <v>0.4</v>
      </c>
    </row>
    <row r="47" spans="1:10" x14ac:dyDescent="0.3">
      <c r="A47" t="s">
        <v>114</v>
      </c>
      <c r="B47" t="s">
        <v>2</v>
      </c>
      <c r="C47">
        <v>3</v>
      </c>
      <c r="D47">
        <v>10</v>
      </c>
      <c r="G47">
        <v>6</v>
      </c>
      <c r="H47">
        <f t="shared" si="6"/>
        <v>0.3</v>
      </c>
      <c r="I47">
        <f t="shared" si="7"/>
        <v>0.8</v>
      </c>
      <c r="J47">
        <f t="shared" si="8"/>
        <v>0.5</v>
      </c>
    </row>
    <row r="48" spans="1:10" x14ac:dyDescent="0.3">
      <c r="A48" t="s">
        <v>115</v>
      </c>
      <c r="B48" t="s">
        <v>2</v>
      </c>
      <c r="C48">
        <v>9</v>
      </c>
      <c r="D48">
        <v>10</v>
      </c>
      <c r="G48">
        <v>7</v>
      </c>
      <c r="H48">
        <f t="shared" si="6"/>
        <v>0.9</v>
      </c>
      <c r="I48">
        <f t="shared" si="7"/>
        <v>0.9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9</v>
      </c>
      <c r="D49">
        <v>10</v>
      </c>
      <c r="G49">
        <v>8</v>
      </c>
      <c r="H49">
        <f t="shared" si="6"/>
        <v>0.9</v>
      </c>
      <c r="I49">
        <f t="shared" si="7"/>
        <v>1</v>
      </c>
      <c r="J49">
        <f t="shared" si="8"/>
        <v>9.9999999999999978E-2</v>
      </c>
    </row>
    <row r="50" spans="1:10" x14ac:dyDescent="0.3">
      <c r="A50" t="s">
        <v>101</v>
      </c>
      <c r="B50" t="s">
        <v>2</v>
      </c>
      <c r="C50">
        <v>1</v>
      </c>
      <c r="D50">
        <v>10</v>
      </c>
      <c r="I50" s="16" t="s">
        <v>62</v>
      </c>
      <c r="J50" s="14">
        <f>100*SUM(J42:J49)/8</f>
        <v>16.249999999999996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3</v>
      </c>
      <c r="D52">
        <v>10</v>
      </c>
    </row>
    <row r="53" spans="1:10" x14ac:dyDescent="0.3">
      <c r="A53" t="s">
        <v>104</v>
      </c>
      <c r="B53" t="s">
        <v>2</v>
      </c>
      <c r="C53">
        <v>0</v>
      </c>
      <c r="D53">
        <v>10</v>
      </c>
    </row>
    <row r="54" spans="1:10" x14ac:dyDescent="0.3">
      <c r="A54" t="s">
        <v>105</v>
      </c>
      <c r="B54" t="s">
        <v>2</v>
      </c>
      <c r="C54">
        <v>5</v>
      </c>
      <c r="D54">
        <v>10</v>
      </c>
    </row>
    <row r="55" spans="1:10" x14ac:dyDescent="0.3">
      <c r="A55" t="s">
        <v>106</v>
      </c>
      <c r="B55" t="s">
        <v>2</v>
      </c>
      <c r="C55">
        <v>8</v>
      </c>
      <c r="D55">
        <v>10</v>
      </c>
    </row>
    <row r="56" spans="1:10" x14ac:dyDescent="0.3">
      <c r="A56" t="s">
        <v>107</v>
      </c>
      <c r="B56" t="s">
        <v>2</v>
      </c>
      <c r="C56">
        <v>9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s="4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1</v>
      </c>
      <c r="D4">
        <v>10</v>
      </c>
      <c r="G4">
        <v>3</v>
      </c>
      <c r="H4">
        <f t="shared" si="0"/>
        <v>0.1</v>
      </c>
      <c r="I4">
        <f t="shared" si="1"/>
        <v>0</v>
      </c>
      <c r="J4">
        <f t="shared" si="2"/>
        <v>-0.1</v>
      </c>
    </row>
    <row r="5" spans="1:10" x14ac:dyDescent="0.3">
      <c r="A5" t="s">
        <v>112</v>
      </c>
      <c r="B5" t="s">
        <v>100</v>
      </c>
      <c r="C5">
        <v>2</v>
      </c>
      <c r="D5">
        <v>10</v>
      </c>
      <c r="G5">
        <v>4</v>
      </c>
      <c r="H5">
        <f t="shared" si="0"/>
        <v>0.2</v>
      </c>
      <c r="I5">
        <f t="shared" si="1"/>
        <v>0.1</v>
      </c>
      <c r="J5">
        <f t="shared" si="2"/>
        <v>-0.1</v>
      </c>
    </row>
    <row r="6" spans="1:10" x14ac:dyDescent="0.3">
      <c r="A6" t="s">
        <v>113</v>
      </c>
      <c r="B6" t="s">
        <v>100</v>
      </c>
      <c r="C6">
        <v>7</v>
      </c>
      <c r="D6">
        <v>10</v>
      </c>
      <c r="G6">
        <v>5</v>
      </c>
      <c r="H6">
        <f t="shared" si="0"/>
        <v>0.7</v>
      </c>
      <c r="I6">
        <f t="shared" si="1"/>
        <v>0.9</v>
      </c>
      <c r="J6">
        <f t="shared" si="2"/>
        <v>0.20000000000000007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5" t="s">
        <v>62</v>
      </c>
      <c r="J10" s="2">
        <f>100*SUM(J2:J9)/8</f>
        <v>6.9388939039072284E-16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1</v>
      </c>
      <c r="D13">
        <v>10</v>
      </c>
    </row>
    <row r="14" spans="1:10" x14ac:dyDescent="0.3">
      <c r="A14" t="s">
        <v>105</v>
      </c>
      <c r="B14" t="s">
        <v>100</v>
      </c>
      <c r="C14">
        <v>9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0.1</v>
      </c>
      <c r="J25">
        <f t="shared" si="5"/>
        <v>0.1</v>
      </c>
    </row>
    <row r="26" spans="1:10" x14ac:dyDescent="0.3">
      <c r="A26" t="s">
        <v>113</v>
      </c>
      <c r="B26" t="s">
        <v>1</v>
      </c>
      <c r="C26">
        <v>6</v>
      </c>
      <c r="D26">
        <v>10</v>
      </c>
      <c r="G26">
        <v>5</v>
      </c>
      <c r="H26">
        <f t="shared" si="3"/>
        <v>0.6</v>
      </c>
      <c r="I26">
        <f t="shared" si="4"/>
        <v>0.6</v>
      </c>
      <c r="J26">
        <f t="shared" si="5"/>
        <v>0</v>
      </c>
    </row>
    <row r="27" spans="1:10" x14ac:dyDescent="0.3">
      <c r="A27" t="s">
        <v>114</v>
      </c>
      <c r="B27" t="s">
        <v>1</v>
      </c>
      <c r="C27">
        <v>9</v>
      </c>
      <c r="D27">
        <v>10</v>
      </c>
      <c r="G27">
        <v>6</v>
      </c>
      <c r="H27">
        <f t="shared" si="3"/>
        <v>0.9</v>
      </c>
      <c r="I27">
        <f t="shared" si="4"/>
        <v>1</v>
      </c>
      <c r="J27">
        <f t="shared" si="5"/>
        <v>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0.9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8</v>
      </c>
      <c r="D29">
        <v>10</v>
      </c>
      <c r="G29">
        <v>8</v>
      </c>
      <c r="H29">
        <f t="shared" si="3"/>
        <v>0.8</v>
      </c>
      <c r="I29">
        <f t="shared" si="4"/>
        <v>0.9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5" t="s">
        <v>62</v>
      </c>
      <c r="J30" s="2">
        <f>100*SUM(J22:J29)/8</f>
        <v>2.5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6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9</v>
      </c>
      <c r="D36">
        <v>10</v>
      </c>
    </row>
    <row r="37" spans="1:10" x14ac:dyDescent="0.3">
      <c r="A37" t="s">
        <v>108</v>
      </c>
      <c r="B37" t="s">
        <v>1</v>
      </c>
      <c r="C37">
        <v>9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0.1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5</v>
      </c>
      <c r="D46">
        <v>10</v>
      </c>
      <c r="G46">
        <v>5</v>
      </c>
      <c r="H46">
        <f t="shared" si="6"/>
        <v>0.5</v>
      </c>
      <c r="I46">
        <f t="shared" si="7"/>
        <v>0.8</v>
      </c>
      <c r="J46">
        <f t="shared" si="8"/>
        <v>0.30000000000000004</v>
      </c>
    </row>
    <row r="47" spans="1:10" x14ac:dyDescent="0.3">
      <c r="A47" t="s">
        <v>114</v>
      </c>
      <c r="B47" t="s">
        <v>2</v>
      </c>
      <c r="C47">
        <v>8</v>
      </c>
      <c r="D47">
        <v>10</v>
      </c>
      <c r="G47">
        <v>6</v>
      </c>
      <c r="H47">
        <f t="shared" si="6"/>
        <v>0.8</v>
      </c>
      <c r="I47">
        <f t="shared" si="7"/>
        <v>1</v>
      </c>
      <c r="J47">
        <f t="shared" si="8"/>
        <v>0.19999999999999996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9</v>
      </c>
      <c r="D49">
        <v>10</v>
      </c>
      <c r="G49">
        <v>8</v>
      </c>
      <c r="H49">
        <f t="shared" si="6"/>
        <v>0.9</v>
      </c>
      <c r="I49">
        <f t="shared" si="7"/>
        <v>1</v>
      </c>
      <c r="J49">
        <f t="shared" si="8"/>
        <v>9.9999999999999978E-2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5" t="s">
        <v>62</v>
      </c>
      <c r="J50" s="2">
        <f>100*SUM(J42:J49)/8</f>
        <v>8.75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8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0.6</v>
      </c>
      <c r="J5">
        <f t="shared" si="2"/>
        <v>0.6</v>
      </c>
    </row>
    <row r="6" spans="1:10" x14ac:dyDescent="0.3">
      <c r="A6" t="s">
        <v>113</v>
      </c>
      <c r="B6" t="s">
        <v>100</v>
      </c>
      <c r="C6">
        <v>4</v>
      </c>
      <c r="D6">
        <v>10</v>
      </c>
      <c r="G6">
        <v>5</v>
      </c>
      <c r="H6">
        <f t="shared" si="0"/>
        <v>0.4</v>
      </c>
      <c r="I6">
        <f t="shared" si="1"/>
        <v>1</v>
      </c>
      <c r="J6">
        <f t="shared" si="2"/>
        <v>0.6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6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0.2</v>
      </c>
      <c r="J24">
        <f t="shared" si="5"/>
        <v>0.2</v>
      </c>
    </row>
    <row r="25" spans="1:10" x14ac:dyDescent="0.3">
      <c r="A25" t="s">
        <v>112</v>
      </c>
      <c r="B25" t="s">
        <v>1</v>
      </c>
      <c r="C25">
        <v>3</v>
      </c>
      <c r="D25">
        <v>10</v>
      </c>
      <c r="G25">
        <v>4</v>
      </c>
      <c r="H25">
        <f t="shared" si="3"/>
        <v>0.3</v>
      </c>
      <c r="I25">
        <f t="shared" si="4"/>
        <v>0.1</v>
      </c>
      <c r="J25">
        <f t="shared" si="5"/>
        <v>-0.19999999999999998</v>
      </c>
    </row>
    <row r="26" spans="1:10" x14ac:dyDescent="0.3">
      <c r="A26" t="s">
        <v>113</v>
      </c>
      <c r="B26" t="s">
        <v>1</v>
      </c>
      <c r="C26">
        <v>6</v>
      </c>
      <c r="D26">
        <v>10</v>
      </c>
      <c r="G26">
        <v>5</v>
      </c>
      <c r="H26">
        <f t="shared" si="3"/>
        <v>0.6</v>
      </c>
      <c r="I26">
        <f t="shared" si="4"/>
        <v>1</v>
      </c>
      <c r="J26">
        <f t="shared" si="5"/>
        <v>0.4</v>
      </c>
    </row>
    <row r="27" spans="1:10" x14ac:dyDescent="0.3">
      <c r="A27" t="s">
        <v>114</v>
      </c>
      <c r="B27" t="s">
        <v>1</v>
      </c>
      <c r="C27">
        <v>9</v>
      </c>
      <c r="D27">
        <v>10</v>
      </c>
      <c r="G27">
        <v>6</v>
      </c>
      <c r="H27">
        <f t="shared" si="3"/>
        <v>0.9</v>
      </c>
      <c r="I27">
        <f t="shared" si="4"/>
        <v>1</v>
      </c>
      <c r="J27">
        <f t="shared" si="5"/>
        <v>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6.25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2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</v>
      </c>
      <c r="J45">
        <f t="shared" si="8"/>
        <v>0</v>
      </c>
    </row>
    <row r="46" spans="1:10" x14ac:dyDescent="0.3">
      <c r="A46" t="s">
        <v>113</v>
      </c>
      <c r="B46" t="s">
        <v>2</v>
      </c>
      <c r="C46">
        <v>0</v>
      </c>
      <c r="D46">
        <v>10</v>
      </c>
      <c r="G46">
        <v>5</v>
      </c>
      <c r="H46">
        <f t="shared" si="6"/>
        <v>0</v>
      </c>
      <c r="I46">
        <f t="shared" si="7"/>
        <v>0.5</v>
      </c>
      <c r="J46">
        <f t="shared" si="8"/>
        <v>0.5</v>
      </c>
    </row>
    <row r="47" spans="1:10" x14ac:dyDescent="0.3">
      <c r="A47" t="s">
        <v>114</v>
      </c>
      <c r="B47" t="s">
        <v>2</v>
      </c>
      <c r="C47">
        <v>5</v>
      </c>
      <c r="D47">
        <v>10</v>
      </c>
      <c r="G47">
        <v>6</v>
      </c>
      <c r="H47">
        <f t="shared" si="6"/>
        <v>0.5</v>
      </c>
      <c r="I47">
        <f t="shared" si="7"/>
        <v>1</v>
      </c>
      <c r="J47">
        <f t="shared" si="8"/>
        <v>0.5</v>
      </c>
    </row>
    <row r="48" spans="1:10" x14ac:dyDescent="0.3">
      <c r="A48" t="s">
        <v>115</v>
      </c>
      <c r="B48" t="s">
        <v>2</v>
      </c>
      <c r="C48">
        <v>9</v>
      </c>
      <c r="D48">
        <v>10</v>
      </c>
      <c r="G48">
        <v>7</v>
      </c>
      <c r="H48">
        <f t="shared" si="6"/>
        <v>0.9</v>
      </c>
      <c r="I48">
        <f t="shared" si="7"/>
        <v>1</v>
      </c>
      <c r="J48">
        <f t="shared" si="8"/>
        <v>9.9999999999999978E-2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13.750000000000002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0</v>
      </c>
      <c r="D53">
        <v>10</v>
      </c>
    </row>
    <row r="54" spans="1:10" x14ac:dyDescent="0.3">
      <c r="A54" t="s">
        <v>105</v>
      </c>
      <c r="B54" t="s">
        <v>2</v>
      </c>
      <c r="C54">
        <v>5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0.2</v>
      </c>
      <c r="J5">
        <f t="shared" si="2"/>
        <v>0.1</v>
      </c>
    </row>
    <row r="6" spans="1:10" x14ac:dyDescent="0.3">
      <c r="A6" t="s">
        <v>113</v>
      </c>
      <c r="B6" t="s">
        <v>100</v>
      </c>
      <c r="C6">
        <v>2</v>
      </c>
      <c r="D6">
        <v>10</v>
      </c>
      <c r="G6">
        <v>5</v>
      </c>
      <c r="H6">
        <f t="shared" si="0"/>
        <v>0.2</v>
      </c>
      <c r="I6">
        <f t="shared" si="1"/>
        <v>0.6</v>
      </c>
      <c r="J6">
        <f t="shared" si="2"/>
        <v>0.39999999999999997</v>
      </c>
    </row>
    <row r="7" spans="1:10" x14ac:dyDescent="0.3">
      <c r="A7" t="s">
        <v>114</v>
      </c>
      <c r="B7" t="s">
        <v>100</v>
      </c>
      <c r="C7">
        <v>6</v>
      </c>
      <c r="D7">
        <v>10</v>
      </c>
      <c r="G7">
        <v>6</v>
      </c>
      <c r="H7">
        <f t="shared" si="0"/>
        <v>0.6</v>
      </c>
      <c r="I7">
        <f t="shared" si="1"/>
        <v>1</v>
      </c>
      <c r="J7">
        <f t="shared" si="2"/>
        <v>0.4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11.25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2</v>
      </c>
      <c r="D13">
        <v>10</v>
      </c>
    </row>
    <row r="14" spans="1:10" x14ac:dyDescent="0.3">
      <c r="A14" t="s">
        <v>105</v>
      </c>
      <c r="B14" t="s">
        <v>100</v>
      </c>
      <c r="C14">
        <v>6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0.3</v>
      </c>
      <c r="J23">
        <f t="shared" ref="J23:J29" si="5">I23-H23</f>
        <v>0.3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0.1</v>
      </c>
      <c r="J24">
        <f t="shared" si="5"/>
        <v>0.1</v>
      </c>
    </row>
    <row r="25" spans="1:10" x14ac:dyDescent="0.3">
      <c r="A25" t="s">
        <v>112</v>
      </c>
      <c r="B25" t="s">
        <v>1</v>
      </c>
      <c r="C25">
        <v>1</v>
      </c>
      <c r="D25">
        <v>10</v>
      </c>
      <c r="G25">
        <v>4</v>
      </c>
      <c r="H25">
        <f t="shared" si="3"/>
        <v>0.1</v>
      </c>
      <c r="I25">
        <f t="shared" si="4"/>
        <v>0.5</v>
      </c>
      <c r="J25">
        <f t="shared" si="5"/>
        <v>0.4</v>
      </c>
    </row>
    <row r="26" spans="1:10" x14ac:dyDescent="0.3">
      <c r="A26" t="s">
        <v>113</v>
      </c>
      <c r="B26" t="s">
        <v>1</v>
      </c>
      <c r="C26">
        <v>6</v>
      </c>
      <c r="D26">
        <v>10</v>
      </c>
      <c r="G26">
        <v>5</v>
      </c>
      <c r="H26">
        <f t="shared" si="3"/>
        <v>0.6</v>
      </c>
      <c r="I26">
        <f t="shared" si="4"/>
        <v>0.9</v>
      </c>
      <c r="J26">
        <f t="shared" si="5"/>
        <v>0.30000000000000004</v>
      </c>
    </row>
    <row r="27" spans="1:10" x14ac:dyDescent="0.3">
      <c r="A27" t="s">
        <v>114</v>
      </c>
      <c r="B27" t="s">
        <v>1</v>
      </c>
      <c r="C27">
        <v>4</v>
      </c>
      <c r="D27">
        <v>10</v>
      </c>
      <c r="G27">
        <v>6</v>
      </c>
      <c r="H27">
        <f t="shared" si="3"/>
        <v>0.4</v>
      </c>
      <c r="I27">
        <f t="shared" si="4"/>
        <v>1</v>
      </c>
      <c r="J27">
        <f t="shared" si="5"/>
        <v>0.6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0.9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20</v>
      </c>
    </row>
    <row r="31" spans="1:10" x14ac:dyDescent="0.3">
      <c r="A31" t="s">
        <v>102</v>
      </c>
      <c r="B31" t="s">
        <v>1</v>
      </c>
      <c r="C31">
        <v>3</v>
      </c>
      <c r="D31">
        <v>10</v>
      </c>
    </row>
    <row r="32" spans="1:10" x14ac:dyDescent="0.3">
      <c r="A32" t="s">
        <v>103</v>
      </c>
      <c r="B32" t="s">
        <v>1</v>
      </c>
      <c r="C32">
        <v>1</v>
      </c>
      <c r="D32">
        <v>10</v>
      </c>
    </row>
    <row r="33" spans="1:10" x14ac:dyDescent="0.3">
      <c r="A33" t="s">
        <v>104</v>
      </c>
      <c r="B33" t="s">
        <v>1</v>
      </c>
      <c r="C33">
        <v>5</v>
      </c>
      <c r="D33">
        <v>10</v>
      </c>
    </row>
    <row r="34" spans="1:10" x14ac:dyDescent="0.3">
      <c r="A34" t="s">
        <v>105</v>
      </c>
      <c r="B34" t="s">
        <v>1</v>
      </c>
      <c r="C34">
        <v>9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9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1</v>
      </c>
      <c r="D43">
        <v>10</v>
      </c>
      <c r="G43">
        <v>2</v>
      </c>
      <c r="H43">
        <f t="shared" ref="H43:H49" si="6">C43/D43</f>
        <v>0.1</v>
      </c>
      <c r="I43">
        <f t="shared" ref="I43:I49" si="7">C51/D51</f>
        <v>0</v>
      </c>
      <c r="J43">
        <f t="shared" ref="J43:J49" si="8">I43-H43</f>
        <v>-0.1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0.1</v>
      </c>
      <c r="J44">
        <f t="shared" si="8"/>
        <v>0.1</v>
      </c>
    </row>
    <row r="45" spans="1:10" x14ac:dyDescent="0.3">
      <c r="A45" t="s">
        <v>112</v>
      </c>
      <c r="B45" t="s">
        <v>2</v>
      </c>
      <c r="C45">
        <v>1</v>
      </c>
      <c r="D45">
        <v>10</v>
      </c>
      <c r="G45">
        <v>4</v>
      </c>
      <c r="H45">
        <f t="shared" si="6"/>
        <v>0.1</v>
      </c>
      <c r="I45">
        <f t="shared" si="7"/>
        <v>0.2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1</v>
      </c>
      <c r="D46">
        <v>10</v>
      </c>
      <c r="G46">
        <v>5</v>
      </c>
      <c r="H46">
        <f t="shared" si="6"/>
        <v>0.1</v>
      </c>
      <c r="I46">
        <f t="shared" si="7"/>
        <v>0.7</v>
      </c>
      <c r="J46">
        <f t="shared" si="8"/>
        <v>0.6</v>
      </c>
    </row>
    <row r="47" spans="1:10" x14ac:dyDescent="0.3">
      <c r="A47" t="s">
        <v>114</v>
      </c>
      <c r="B47" t="s">
        <v>2</v>
      </c>
      <c r="C47">
        <v>3</v>
      </c>
      <c r="D47">
        <v>10</v>
      </c>
      <c r="G47">
        <v>6</v>
      </c>
      <c r="H47">
        <f t="shared" si="6"/>
        <v>0.3</v>
      </c>
      <c r="I47">
        <f t="shared" si="7"/>
        <v>0.8</v>
      </c>
      <c r="J47">
        <f t="shared" si="8"/>
        <v>0.5</v>
      </c>
    </row>
    <row r="48" spans="1:10" x14ac:dyDescent="0.3">
      <c r="A48" t="s">
        <v>115</v>
      </c>
      <c r="B48" t="s">
        <v>2</v>
      </c>
      <c r="C48">
        <v>8</v>
      </c>
      <c r="D48">
        <v>10</v>
      </c>
      <c r="G48">
        <v>7</v>
      </c>
      <c r="H48">
        <f t="shared" si="6"/>
        <v>0.8</v>
      </c>
      <c r="I48">
        <f t="shared" si="7"/>
        <v>1</v>
      </c>
      <c r="J48">
        <f t="shared" si="8"/>
        <v>0.19999999999999996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17.5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1</v>
      </c>
      <c r="D52">
        <v>10</v>
      </c>
    </row>
    <row r="53" spans="1:10" x14ac:dyDescent="0.3">
      <c r="A53" t="s">
        <v>104</v>
      </c>
      <c r="B53" t="s">
        <v>2</v>
      </c>
      <c r="C53">
        <v>2</v>
      </c>
      <c r="D53">
        <v>10</v>
      </c>
    </row>
    <row r="54" spans="1:10" x14ac:dyDescent="0.3">
      <c r="A54" t="s">
        <v>105</v>
      </c>
      <c r="B54" t="s">
        <v>2</v>
      </c>
      <c r="C54">
        <v>7</v>
      </c>
      <c r="D54">
        <v>10</v>
      </c>
    </row>
    <row r="55" spans="1:10" x14ac:dyDescent="0.3">
      <c r="A55" t="s">
        <v>106</v>
      </c>
      <c r="B55" t="s">
        <v>2</v>
      </c>
      <c r="C55">
        <v>8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</v>
      </c>
      <c r="J5">
        <f t="shared" si="2"/>
        <v>0</v>
      </c>
    </row>
    <row r="6" spans="1:10" x14ac:dyDescent="0.3">
      <c r="A6" t="s">
        <v>113</v>
      </c>
      <c r="B6" t="s">
        <v>100</v>
      </c>
      <c r="C6">
        <v>4</v>
      </c>
      <c r="D6">
        <v>10</v>
      </c>
      <c r="G6">
        <v>5</v>
      </c>
      <c r="H6">
        <f t="shared" si="0"/>
        <v>0.4</v>
      </c>
      <c r="I6">
        <f t="shared" si="1"/>
        <v>0.8</v>
      </c>
      <c r="J6">
        <f t="shared" si="2"/>
        <v>0.4</v>
      </c>
    </row>
    <row r="7" spans="1:10" x14ac:dyDescent="0.3">
      <c r="A7" t="s">
        <v>114</v>
      </c>
      <c r="B7" t="s">
        <v>100</v>
      </c>
      <c r="C7">
        <v>9</v>
      </c>
      <c r="D7">
        <v>10</v>
      </c>
      <c r="G7">
        <v>6</v>
      </c>
      <c r="H7">
        <f t="shared" si="0"/>
        <v>0.9</v>
      </c>
      <c r="I7">
        <f t="shared" si="1"/>
        <v>1</v>
      </c>
      <c r="J7">
        <f t="shared" si="2"/>
        <v>9.9999999999999978E-2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6.25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0</v>
      </c>
      <c r="D13">
        <v>10</v>
      </c>
    </row>
    <row r="14" spans="1:10" x14ac:dyDescent="0.3">
      <c r="A14" t="s">
        <v>105</v>
      </c>
      <c r="B14" t="s">
        <v>100</v>
      </c>
      <c r="C14">
        <v>8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</v>
      </c>
      <c r="J25">
        <f t="shared" si="5"/>
        <v>0</v>
      </c>
    </row>
    <row r="26" spans="1:10" x14ac:dyDescent="0.3">
      <c r="A26" t="s">
        <v>113</v>
      </c>
      <c r="B26" t="s">
        <v>1</v>
      </c>
      <c r="C26">
        <v>7</v>
      </c>
      <c r="D26">
        <v>10</v>
      </c>
      <c r="G26">
        <v>5</v>
      </c>
      <c r="H26">
        <f t="shared" si="3"/>
        <v>0.7</v>
      </c>
      <c r="I26">
        <f t="shared" si="4"/>
        <v>1</v>
      </c>
      <c r="J26">
        <f t="shared" si="5"/>
        <v>0.30000000000000004</v>
      </c>
    </row>
    <row r="27" spans="1:10" x14ac:dyDescent="0.3">
      <c r="A27" t="s">
        <v>114</v>
      </c>
      <c r="B27" t="s">
        <v>1</v>
      </c>
      <c r="C27">
        <v>4</v>
      </c>
      <c r="D27">
        <v>10</v>
      </c>
      <c r="G27">
        <v>6</v>
      </c>
      <c r="H27">
        <f t="shared" si="3"/>
        <v>0.4</v>
      </c>
      <c r="I27">
        <f t="shared" si="4"/>
        <v>1</v>
      </c>
      <c r="J27">
        <f t="shared" si="5"/>
        <v>0.6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11.25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2</v>
      </c>
      <c r="D45">
        <v>10</v>
      </c>
      <c r="G45">
        <v>4</v>
      </c>
      <c r="H45">
        <f t="shared" si="6"/>
        <v>0.2</v>
      </c>
      <c r="I45">
        <f t="shared" si="7"/>
        <v>0.4</v>
      </c>
      <c r="J45">
        <f t="shared" si="8"/>
        <v>0.2</v>
      </c>
    </row>
    <row r="46" spans="1:10" x14ac:dyDescent="0.3">
      <c r="A46" t="s">
        <v>113</v>
      </c>
      <c r="B46" t="s">
        <v>2</v>
      </c>
      <c r="C46">
        <v>4</v>
      </c>
      <c r="D46">
        <v>10</v>
      </c>
      <c r="G46">
        <v>5</v>
      </c>
      <c r="H46">
        <f t="shared" si="6"/>
        <v>0.4</v>
      </c>
      <c r="I46">
        <f t="shared" si="7"/>
        <v>0.5</v>
      </c>
      <c r="J46">
        <f t="shared" si="8"/>
        <v>9.9999999999999978E-2</v>
      </c>
    </row>
    <row r="47" spans="1:10" x14ac:dyDescent="0.3">
      <c r="A47" t="s">
        <v>114</v>
      </c>
      <c r="B47" t="s">
        <v>2</v>
      </c>
      <c r="C47">
        <v>8</v>
      </c>
      <c r="D47">
        <v>10</v>
      </c>
      <c r="G47">
        <v>6</v>
      </c>
      <c r="H47">
        <f t="shared" si="6"/>
        <v>0.8</v>
      </c>
      <c r="I47">
        <f t="shared" si="7"/>
        <v>0.8</v>
      </c>
      <c r="J47">
        <f t="shared" si="8"/>
        <v>0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3.75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4</v>
      </c>
      <c r="D53">
        <v>10</v>
      </c>
    </row>
    <row r="54" spans="1:10" x14ac:dyDescent="0.3">
      <c r="A54" t="s">
        <v>105</v>
      </c>
      <c r="B54" t="s">
        <v>2</v>
      </c>
      <c r="C54">
        <v>5</v>
      </c>
      <c r="D54">
        <v>10</v>
      </c>
    </row>
    <row r="55" spans="1:10" x14ac:dyDescent="0.3">
      <c r="A55" t="s">
        <v>106</v>
      </c>
      <c r="B55" t="s">
        <v>2</v>
      </c>
      <c r="C55">
        <v>8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0.1</v>
      </c>
      <c r="J4">
        <f t="shared" si="2"/>
        <v>0.1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0.3</v>
      </c>
      <c r="J5">
        <f t="shared" si="2"/>
        <v>0.3</v>
      </c>
    </row>
    <row r="6" spans="1:10" x14ac:dyDescent="0.3">
      <c r="A6" t="s">
        <v>113</v>
      </c>
      <c r="B6" t="s">
        <v>100</v>
      </c>
      <c r="C6">
        <v>2</v>
      </c>
      <c r="D6">
        <v>10</v>
      </c>
      <c r="G6">
        <v>5</v>
      </c>
      <c r="H6">
        <f t="shared" si="0"/>
        <v>0.2</v>
      </c>
      <c r="I6">
        <f t="shared" si="1"/>
        <v>0.8</v>
      </c>
      <c r="J6">
        <f t="shared" si="2"/>
        <v>0.60000000000000009</v>
      </c>
    </row>
    <row r="7" spans="1:10" x14ac:dyDescent="0.3">
      <c r="A7" t="s">
        <v>114</v>
      </c>
      <c r="B7" t="s">
        <v>100</v>
      </c>
      <c r="C7">
        <v>8</v>
      </c>
      <c r="D7">
        <v>10</v>
      </c>
      <c r="G7">
        <v>6</v>
      </c>
      <c r="H7">
        <f t="shared" si="0"/>
        <v>0.8</v>
      </c>
      <c r="I7">
        <f t="shared" si="1"/>
        <v>1</v>
      </c>
      <c r="J7">
        <f t="shared" si="2"/>
        <v>0.19999999999999996</v>
      </c>
    </row>
    <row r="8" spans="1:10" x14ac:dyDescent="0.3">
      <c r="A8" t="s">
        <v>115</v>
      </c>
      <c r="B8" t="s">
        <v>100</v>
      </c>
      <c r="C8">
        <v>9</v>
      </c>
      <c r="D8">
        <v>10</v>
      </c>
      <c r="G8">
        <v>7</v>
      </c>
      <c r="H8">
        <f t="shared" si="0"/>
        <v>0.9</v>
      </c>
      <c r="I8">
        <f t="shared" si="1"/>
        <v>1</v>
      </c>
      <c r="J8">
        <f t="shared" si="2"/>
        <v>9.9999999999999978E-2</v>
      </c>
    </row>
    <row r="9" spans="1:10" x14ac:dyDescent="0.3">
      <c r="A9" t="s">
        <v>116</v>
      </c>
      <c r="B9" t="s">
        <v>100</v>
      </c>
      <c r="C9">
        <v>9</v>
      </c>
      <c r="D9">
        <v>10</v>
      </c>
      <c r="G9">
        <v>8</v>
      </c>
      <c r="H9">
        <f t="shared" si="0"/>
        <v>0.9</v>
      </c>
      <c r="I9">
        <f t="shared" si="1"/>
        <v>1</v>
      </c>
      <c r="J9">
        <f t="shared" si="2"/>
        <v>9.9999999999999978E-2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17.5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1</v>
      </c>
      <c r="D12">
        <v>10</v>
      </c>
    </row>
    <row r="13" spans="1:10" x14ac:dyDescent="0.3">
      <c r="A13" t="s">
        <v>104</v>
      </c>
      <c r="B13" t="s">
        <v>100</v>
      </c>
      <c r="C13">
        <v>3</v>
      </c>
      <c r="D13">
        <v>10</v>
      </c>
    </row>
    <row r="14" spans="1:10" x14ac:dyDescent="0.3">
      <c r="A14" t="s">
        <v>105</v>
      </c>
      <c r="B14" t="s">
        <v>100</v>
      </c>
      <c r="C14">
        <v>8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0.1</v>
      </c>
      <c r="J25">
        <f t="shared" si="5"/>
        <v>0.1</v>
      </c>
    </row>
    <row r="26" spans="1:10" x14ac:dyDescent="0.3">
      <c r="A26" t="s">
        <v>113</v>
      </c>
      <c r="B26" t="s">
        <v>1</v>
      </c>
      <c r="C26">
        <v>7</v>
      </c>
      <c r="D26">
        <v>10</v>
      </c>
      <c r="G26">
        <v>5</v>
      </c>
      <c r="H26">
        <f t="shared" si="3"/>
        <v>0.7</v>
      </c>
      <c r="I26">
        <f t="shared" si="4"/>
        <v>0.4</v>
      </c>
      <c r="J26">
        <f t="shared" si="5"/>
        <v>-0.29999999999999993</v>
      </c>
    </row>
    <row r="27" spans="1:10" x14ac:dyDescent="0.3">
      <c r="A27" t="s">
        <v>114</v>
      </c>
      <c r="B27" t="s">
        <v>1</v>
      </c>
      <c r="C27">
        <v>1</v>
      </c>
      <c r="D27">
        <v>10</v>
      </c>
      <c r="G27">
        <v>6</v>
      </c>
      <c r="H27">
        <f t="shared" si="3"/>
        <v>0.1</v>
      </c>
      <c r="I27">
        <f t="shared" si="4"/>
        <v>0.1</v>
      </c>
      <c r="J27">
        <f t="shared" si="5"/>
        <v>0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0.8</v>
      </c>
      <c r="J28">
        <f t="shared" si="5"/>
        <v>-0.19999999999999996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-4.9999999999999991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1</v>
      </c>
      <c r="D33">
        <v>10</v>
      </c>
    </row>
    <row r="34" spans="1:10" x14ac:dyDescent="0.3">
      <c r="A34" t="s">
        <v>105</v>
      </c>
      <c r="B34" t="s">
        <v>1</v>
      </c>
      <c r="C34">
        <v>4</v>
      </c>
      <c r="D34">
        <v>10</v>
      </c>
    </row>
    <row r="35" spans="1:10" x14ac:dyDescent="0.3">
      <c r="A35" t="s">
        <v>106</v>
      </c>
      <c r="B35" t="s">
        <v>1</v>
      </c>
      <c r="C35">
        <v>1</v>
      </c>
      <c r="D35">
        <v>10</v>
      </c>
    </row>
    <row r="36" spans="1:10" x14ac:dyDescent="0.3">
      <c r="A36" t="s">
        <v>107</v>
      </c>
      <c r="B36" t="s">
        <v>1</v>
      </c>
      <c r="C36">
        <v>8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0.1</v>
      </c>
      <c r="J42">
        <f>I42-H42</f>
        <v>0.1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0.1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0</v>
      </c>
      <c r="D46">
        <v>10</v>
      </c>
      <c r="G46">
        <v>5</v>
      </c>
      <c r="H46">
        <f t="shared" si="6"/>
        <v>0</v>
      </c>
      <c r="I46">
        <f t="shared" si="7"/>
        <v>0.8</v>
      </c>
      <c r="J46">
        <f t="shared" si="8"/>
        <v>0.8</v>
      </c>
    </row>
    <row r="47" spans="1:10" x14ac:dyDescent="0.3">
      <c r="A47" t="s">
        <v>114</v>
      </c>
      <c r="B47" t="s">
        <v>2</v>
      </c>
      <c r="C47">
        <v>3</v>
      </c>
      <c r="D47">
        <v>10</v>
      </c>
      <c r="G47">
        <v>6</v>
      </c>
      <c r="H47">
        <f t="shared" si="6"/>
        <v>0.3</v>
      </c>
      <c r="I47">
        <f t="shared" si="7"/>
        <v>1</v>
      </c>
      <c r="J47">
        <f t="shared" si="8"/>
        <v>0.7</v>
      </c>
    </row>
    <row r="48" spans="1:10" x14ac:dyDescent="0.3">
      <c r="A48" t="s">
        <v>115</v>
      </c>
      <c r="B48" t="s">
        <v>2</v>
      </c>
      <c r="C48">
        <v>8</v>
      </c>
      <c r="D48">
        <v>10</v>
      </c>
      <c r="G48">
        <v>7</v>
      </c>
      <c r="H48">
        <f t="shared" si="6"/>
        <v>0.8</v>
      </c>
      <c r="I48">
        <f t="shared" si="7"/>
        <v>1</v>
      </c>
      <c r="J48">
        <f t="shared" si="8"/>
        <v>0.19999999999999996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1</v>
      </c>
      <c r="D50">
        <v>10</v>
      </c>
      <c r="I50" s="16" t="s">
        <v>62</v>
      </c>
      <c r="J50" s="14">
        <f>100*SUM(J42:J49)/8</f>
        <v>23.75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8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0.1</v>
      </c>
      <c r="J4">
        <f t="shared" si="2"/>
        <v>0.1</v>
      </c>
    </row>
    <row r="5" spans="1:10" x14ac:dyDescent="0.3">
      <c r="A5" t="s">
        <v>112</v>
      </c>
      <c r="B5" t="s">
        <v>100</v>
      </c>
      <c r="C5">
        <v>4</v>
      </c>
      <c r="D5">
        <v>10</v>
      </c>
      <c r="G5">
        <v>4</v>
      </c>
      <c r="H5">
        <f t="shared" si="0"/>
        <v>0.4</v>
      </c>
      <c r="I5">
        <f t="shared" si="1"/>
        <v>0.6</v>
      </c>
      <c r="J5">
        <f t="shared" si="2"/>
        <v>0.19999999999999996</v>
      </c>
    </row>
    <row r="6" spans="1:10" x14ac:dyDescent="0.3">
      <c r="A6" t="s">
        <v>113</v>
      </c>
      <c r="B6" t="s">
        <v>100</v>
      </c>
      <c r="C6">
        <v>10</v>
      </c>
      <c r="D6">
        <v>10</v>
      </c>
      <c r="G6">
        <v>5</v>
      </c>
      <c r="H6">
        <f t="shared" si="0"/>
        <v>1</v>
      </c>
      <c r="I6">
        <f t="shared" si="1"/>
        <v>1</v>
      </c>
      <c r="J6">
        <f t="shared" si="2"/>
        <v>0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3.7499999999999991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1</v>
      </c>
      <c r="D12">
        <v>10</v>
      </c>
    </row>
    <row r="13" spans="1:10" x14ac:dyDescent="0.3">
      <c r="A13" t="s">
        <v>104</v>
      </c>
      <c r="B13" t="s">
        <v>100</v>
      </c>
      <c r="C13">
        <v>6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3</v>
      </c>
      <c r="D25">
        <v>10</v>
      </c>
      <c r="G25">
        <v>4</v>
      </c>
      <c r="H25">
        <f t="shared" si="3"/>
        <v>0.3</v>
      </c>
      <c r="I25">
        <f t="shared" si="4"/>
        <v>0.3</v>
      </c>
      <c r="J25">
        <f t="shared" si="5"/>
        <v>0</v>
      </c>
    </row>
    <row r="26" spans="1:10" x14ac:dyDescent="0.3">
      <c r="A26" t="s">
        <v>113</v>
      </c>
      <c r="B26" t="s">
        <v>1</v>
      </c>
      <c r="C26">
        <v>10</v>
      </c>
      <c r="D26">
        <v>10</v>
      </c>
      <c r="G26">
        <v>5</v>
      </c>
      <c r="H26">
        <f t="shared" si="3"/>
        <v>1</v>
      </c>
      <c r="I26">
        <f t="shared" si="4"/>
        <v>1</v>
      </c>
      <c r="J26">
        <f t="shared" si="5"/>
        <v>0</v>
      </c>
    </row>
    <row r="27" spans="1:10" x14ac:dyDescent="0.3">
      <c r="A27" t="s">
        <v>114</v>
      </c>
      <c r="B27" t="s">
        <v>1</v>
      </c>
      <c r="C27">
        <v>10</v>
      </c>
      <c r="D27">
        <v>10</v>
      </c>
      <c r="G27">
        <v>6</v>
      </c>
      <c r="H27">
        <f t="shared" si="3"/>
        <v>1</v>
      </c>
      <c r="I27">
        <f t="shared" si="4"/>
        <v>1</v>
      </c>
      <c r="J27">
        <f t="shared" si="5"/>
        <v>0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0.9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-1.2499999999999998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3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9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1</v>
      </c>
      <c r="D44">
        <v>10</v>
      </c>
      <c r="G44">
        <v>3</v>
      </c>
      <c r="H44">
        <f t="shared" si="6"/>
        <v>0.1</v>
      </c>
      <c r="I44">
        <f t="shared" si="7"/>
        <v>0.1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5</v>
      </c>
      <c r="D45">
        <v>10</v>
      </c>
      <c r="G45">
        <v>4</v>
      </c>
      <c r="H45">
        <f t="shared" si="6"/>
        <v>0.5</v>
      </c>
      <c r="I45">
        <f t="shared" si="7"/>
        <v>0.6</v>
      </c>
      <c r="J45">
        <f t="shared" si="8"/>
        <v>9.9999999999999978E-2</v>
      </c>
    </row>
    <row r="46" spans="1:10" x14ac:dyDescent="0.3">
      <c r="A46" t="s">
        <v>113</v>
      </c>
      <c r="B46" t="s">
        <v>2</v>
      </c>
      <c r="C46">
        <v>7</v>
      </c>
      <c r="D46">
        <v>10</v>
      </c>
      <c r="G46">
        <v>5</v>
      </c>
      <c r="H46">
        <f t="shared" si="6"/>
        <v>0.7</v>
      </c>
      <c r="I46">
        <f t="shared" si="7"/>
        <v>0.9</v>
      </c>
      <c r="J46">
        <f t="shared" si="8"/>
        <v>0.20000000000000007</v>
      </c>
    </row>
    <row r="47" spans="1:10" x14ac:dyDescent="0.3">
      <c r="A47" t="s">
        <v>114</v>
      </c>
      <c r="B47" t="s">
        <v>2</v>
      </c>
      <c r="C47">
        <v>10</v>
      </c>
      <c r="D47">
        <v>10</v>
      </c>
      <c r="G47">
        <v>6</v>
      </c>
      <c r="H47">
        <f t="shared" si="6"/>
        <v>1</v>
      </c>
      <c r="I47">
        <f t="shared" si="7"/>
        <v>1</v>
      </c>
      <c r="J47">
        <f t="shared" si="8"/>
        <v>0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3.7500000000000004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1</v>
      </c>
      <c r="D52">
        <v>10</v>
      </c>
    </row>
    <row r="53" spans="1:10" x14ac:dyDescent="0.3">
      <c r="A53" t="s">
        <v>104</v>
      </c>
      <c r="B53" t="s">
        <v>2</v>
      </c>
      <c r="C53">
        <v>6</v>
      </c>
      <c r="D53">
        <v>10</v>
      </c>
    </row>
    <row r="54" spans="1:10" x14ac:dyDescent="0.3">
      <c r="A54" t="s">
        <v>105</v>
      </c>
      <c r="B54" t="s">
        <v>2</v>
      </c>
      <c r="C54">
        <v>9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0.1</v>
      </c>
      <c r="J2">
        <f>I2-H2</f>
        <v>0.1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3</v>
      </c>
      <c r="D5">
        <v>10</v>
      </c>
      <c r="G5">
        <v>4</v>
      </c>
      <c r="H5">
        <f t="shared" si="0"/>
        <v>0.3</v>
      </c>
      <c r="I5">
        <f t="shared" si="1"/>
        <v>0.3</v>
      </c>
      <c r="J5">
        <f t="shared" si="2"/>
        <v>0</v>
      </c>
    </row>
    <row r="6" spans="1:10" x14ac:dyDescent="0.3">
      <c r="A6" t="s">
        <v>113</v>
      </c>
      <c r="B6" t="s">
        <v>100</v>
      </c>
      <c r="C6">
        <v>7</v>
      </c>
      <c r="D6">
        <v>10</v>
      </c>
      <c r="G6">
        <v>5</v>
      </c>
      <c r="H6">
        <f t="shared" si="0"/>
        <v>0.7</v>
      </c>
      <c r="I6">
        <f t="shared" si="1"/>
        <v>0.7</v>
      </c>
      <c r="J6">
        <f t="shared" si="2"/>
        <v>0</v>
      </c>
    </row>
    <row r="7" spans="1:10" x14ac:dyDescent="0.3">
      <c r="A7" t="s">
        <v>114</v>
      </c>
      <c r="B7" t="s">
        <v>100</v>
      </c>
      <c r="C7">
        <v>8</v>
      </c>
      <c r="D7">
        <v>10</v>
      </c>
      <c r="G7">
        <v>6</v>
      </c>
      <c r="H7">
        <f t="shared" si="0"/>
        <v>0.8</v>
      </c>
      <c r="I7">
        <f t="shared" si="1"/>
        <v>1</v>
      </c>
      <c r="J7">
        <f t="shared" si="2"/>
        <v>0.19999999999999996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1</v>
      </c>
      <c r="D10">
        <v>10</v>
      </c>
      <c r="I10" s="16" t="s">
        <v>62</v>
      </c>
      <c r="J10" s="14">
        <f>100*SUM(J2:J9)/8</f>
        <v>3.7499999999999991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3</v>
      </c>
      <c r="D13">
        <v>10</v>
      </c>
    </row>
    <row r="14" spans="1:10" x14ac:dyDescent="0.3">
      <c r="A14" t="s">
        <v>105</v>
      </c>
      <c r="B14" t="s">
        <v>100</v>
      </c>
      <c r="C14">
        <v>7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0.1</v>
      </c>
      <c r="J23">
        <f t="shared" ref="J23:J29" si="5">I23-H23</f>
        <v>0.1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2</v>
      </c>
      <c r="D25">
        <v>10</v>
      </c>
      <c r="G25">
        <v>4</v>
      </c>
      <c r="H25">
        <f t="shared" si="3"/>
        <v>0.2</v>
      </c>
      <c r="I25">
        <f t="shared" si="4"/>
        <v>0</v>
      </c>
      <c r="J25">
        <f t="shared" si="5"/>
        <v>-0.2</v>
      </c>
    </row>
    <row r="26" spans="1:10" x14ac:dyDescent="0.3">
      <c r="A26" t="s">
        <v>113</v>
      </c>
      <c r="B26" t="s">
        <v>1</v>
      </c>
      <c r="C26">
        <v>4</v>
      </c>
      <c r="D26">
        <v>10</v>
      </c>
      <c r="G26">
        <v>5</v>
      </c>
      <c r="H26">
        <f t="shared" si="3"/>
        <v>0.4</v>
      </c>
      <c r="I26">
        <f t="shared" si="4"/>
        <v>1</v>
      </c>
      <c r="J26">
        <f t="shared" si="5"/>
        <v>0.6</v>
      </c>
    </row>
    <row r="27" spans="1:10" x14ac:dyDescent="0.3">
      <c r="A27" t="s">
        <v>114</v>
      </c>
      <c r="B27" t="s">
        <v>1</v>
      </c>
      <c r="C27">
        <v>9</v>
      </c>
      <c r="D27">
        <v>10</v>
      </c>
      <c r="G27">
        <v>6</v>
      </c>
      <c r="H27">
        <f t="shared" si="3"/>
        <v>0.9</v>
      </c>
      <c r="I27">
        <f t="shared" si="4"/>
        <v>0.7</v>
      </c>
      <c r="J27">
        <f t="shared" si="5"/>
        <v>-0.20000000000000007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0.9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2.4999999999999996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7</v>
      </c>
      <c r="D35">
        <v>10</v>
      </c>
    </row>
    <row r="36" spans="1:10" x14ac:dyDescent="0.3">
      <c r="A36" t="s">
        <v>107</v>
      </c>
      <c r="B36" t="s">
        <v>1</v>
      </c>
      <c r="C36">
        <v>9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2</v>
      </c>
      <c r="D45">
        <v>10</v>
      </c>
      <c r="G45">
        <v>4</v>
      </c>
      <c r="H45">
        <f t="shared" si="6"/>
        <v>0.2</v>
      </c>
      <c r="I45">
        <f t="shared" si="7"/>
        <v>0.1</v>
      </c>
      <c r="J45">
        <f t="shared" si="8"/>
        <v>-0.1</v>
      </c>
    </row>
    <row r="46" spans="1:10" x14ac:dyDescent="0.3">
      <c r="A46" t="s">
        <v>113</v>
      </c>
      <c r="B46" t="s">
        <v>2</v>
      </c>
      <c r="C46">
        <v>7</v>
      </c>
      <c r="D46">
        <v>10</v>
      </c>
      <c r="G46">
        <v>5</v>
      </c>
      <c r="H46">
        <f t="shared" si="6"/>
        <v>0.7</v>
      </c>
      <c r="I46">
        <f t="shared" si="7"/>
        <v>1</v>
      </c>
      <c r="J46">
        <f t="shared" si="8"/>
        <v>0.30000000000000004</v>
      </c>
    </row>
    <row r="47" spans="1:10" x14ac:dyDescent="0.3">
      <c r="A47" t="s">
        <v>114</v>
      </c>
      <c r="B47" t="s">
        <v>2</v>
      </c>
      <c r="C47">
        <v>10</v>
      </c>
      <c r="D47">
        <v>10</v>
      </c>
      <c r="G47">
        <v>6</v>
      </c>
      <c r="H47">
        <f t="shared" si="6"/>
        <v>1</v>
      </c>
      <c r="I47">
        <f t="shared" si="7"/>
        <v>1</v>
      </c>
      <c r="J47">
        <f t="shared" si="8"/>
        <v>0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2.5000000000000004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10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0.1</v>
      </c>
      <c r="J4">
        <f t="shared" si="2"/>
        <v>0.1</v>
      </c>
    </row>
    <row r="5" spans="1:10" x14ac:dyDescent="0.3">
      <c r="A5" t="s">
        <v>112</v>
      </c>
      <c r="B5" t="s">
        <v>100</v>
      </c>
      <c r="C5">
        <v>3</v>
      </c>
      <c r="D5">
        <v>10</v>
      </c>
      <c r="G5">
        <v>4</v>
      </c>
      <c r="H5">
        <f t="shared" si="0"/>
        <v>0.3</v>
      </c>
      <c r="I5">
        <f t="shared" si="1"/>
        <v>0.6</v>
      </c>
      <c r="J5">
        <f t="shared" si="2"/>
        <v>0.3</v>
      </c>
    </row>
    <row r="6" spans="1:10" x14ac:dyDescent="0.3">
      <c r="A6" t="s">
        <v>113</v>
      </c>
      <c r="B6" t="s">
        <v>100</v>
      </c>
      <c r="C6">
        <v>4</v>
      </c>
      <c r="D6">
        <v>10</v>
      </c>
      <c r="G6">
        <v>5</v>
      </c>
      <c r="H6">
        <f t="shared" si="0"/>
        <v>0.4</v>
      </c>
      <c r="I6">
        <f t="shared" si="1"/>
        <v>1</v>
      </c>
      <c r="J6">
        <f t="shared" si="2"/>
        <v>0.6</v>
      </c>
    </row>
    <row r="7" spans="1:10" x14ac:dyDescent="0.3">
      <c r="A7" t="s">
        <v>114</v>
      </c>
      <c r="B7" t="s">
        <v>100</v>
      </c>
      <c r="C7">
        <v>9</v>
      </c>
      <c r="D7">
        <v>10</v>
      </c>
      <c r="G7">
        <v>6</v>
      </c>
      <c r="H7">
        <f t="shared" si="0"/>
        <v>0.9</v>
      </c>
      <c r="I7">
        <f t="shared" si="1"/>
        <v>1</v>
      </c>
      <c r="J7">
        <f t="shared" si="2"/>
        <v>9.9999999999999978E-2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13.750000000000002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1</v>
      </c>
      <c r="D12">
        <v>10</v>
      </c>
    </row>
    <row r="13" spans="1:10" x14ac:dyDescent="0.3">
      <c r="A13" t="s">
        <v>104</v>
      </c>
      <c r="B13" t="s">
        <v>100</v>
      </c>
      <c r="C13">
        <v>6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0.1</v>
      </c>
      <c r="J23">
        <f t="shared" ref="J23:J29" si="5">I23-H23</f>
        <v>0.1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0.5</v>
      </c>
      <c r="J24">
        <f t="shared" si="5"/>
        <v>0.5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0.9</v>
      </c>
      <c r="J25">
        <f t="shared" si="5"/>
        <v>0.9</v>
      </c>
    </row>
    <row r="26" spans="1:10" x14ac:dyDescent="0.3">
      <c r="A26" t="s">
        <v>113</v>
      </c>
      <c r="B26" t="s">
        <v>1</v>
      </c>
      <c r="C26">
        <v>7</v>
      </c>
      <c r="D26">
        <v>10</v>
      </c>
      <c r="G26">
        <v>5</v>
      </c>
      <c r="H26">
        <f t="shared" si="3"/>
        <v>0.7</v>
      </c>
      <c r="I26">
        <f t="shared" si="4"/>
        <v>1</v>
      </c>
      <c r="J26">
        <f t="shared" si="5"/>
        <v>0.30000000000000004</v>
      </c>
    </row>
    <row r="27" spans="1:10" x14ac:dyDescent="0.3">
      <c r="A27" t="s">
        <v>114</v>
      </c>
      <c r="B27" t="s">
        <v>1</v>
      </c>
      <c r="C27">
        <v>9</v>
      </c>
      <c r="D27">
        <v>10</v>
      </c>
      <c r="G27">
        <v>6</v>
      </c>
      <c r="H27">
        <f t="shared" si="3"/>
        <v>0.9</v>
      </c>
      <c r="I27">
        <f t="shared" si="4"/>
        <v>1</v>
      </c>
      <c r="J27">
        <f t="shared" si="5"/>
        <v>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23.75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5</v>
      </c>
      <c r="D32">
        <v>10</v>
      </c>
    </row>
    <row r="33" spans="1:10" x14ac:dyDescent="0.3">
      <c r="A33" t="s">
        <v>104</v>
      </c>
      <c r="B33" t="s">
        <v>1</v>
      </c>
      <c r="C33">
        <v>9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0.1</v>
      </c>
      <c r="J42">
        <f>I42-H42</f>
        <v>0.1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0.1</v>
      </c>
      <c r="J43">
        <f t="shared" ref="J43:J49" si="8">I43-H43</f>
        <v>0.1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0.1</v>
      </c>
      <c r="J44">
        <f t="shared" si="8"/>
        <v>0.1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0.3</v>
      </c>
      <c r="J45">
        <f t="shared" si="8"/>
        <v>0.3</v>
      </c>
    </row>
    <row r="46" spans="1:10" x14ac:dyDescent="0.3">
      <c r="A46" t="s">
        <v>113</v>
      </c>
      <c r="B46" t="s">
        <v>2</v>
      </c>
      <c r="C46">
        <v>1</v>
      </c>
      <c r="D46">
        <v>10</v>
      </c>
      <c r="G46">
        <v>5</v>
      </c>
      <c r="H46">
        <f t="shared" si="6"/>
        <v>0.1</v>
      </c>
      <c r="I46">
        <f t="shared" si="7"/>
        <v>0.6</v>
      </c>
      <c r="J46">
        <f t="shared" si="8"/>
        <v>0.5</v>
      </c>
    </row>
    <row r="47" spans="1:10" x14ac:dyDescent="0.3">
      <c r="A47" t="s">
        <v>114</v>
      </c>
      <c r="B47" t="s">
        <v>2</v>
      </c>
      <c r="C47">
        <v>3</v>
      </c>
      <c r="D47">
        <v>10</v>
      </c>
      <c r="G47">
        <v>6</v>
      </c>
      <c r="H47">
        <f t="shared" si="6"/>
        <v>0.3</v>
      </c>
      <c r="I47">
        <f t="shared" si="7"/>
        <v>0.8</v>
      </c>
      <c r="J47">
        <f t="shared" si="8"/>
        <v>0.5</v>
      </c>
    </row>
    <row r="48" spans="1:10" x14ac:dyDescent="0.3">
      <c r="A48" t="s">
        <v>115</v>
      </c>
      <c r="B48" t="s">
        <v>2</v>
      </c>
      <c r="C48">
        <v>7</v>
      </c>
      <c r="D48">
        <v>10</v>
      </c>
      <c r="G48">
        <v>7</v>
      </c>
      <c r="H48">
        <f t="shared" si="6"/>
        <v>0.7</v>
      </c>
      <c r="I48">
        <f t="shared" si="7"/>
        <v>1</v>
      </c>
      <c r="J48">
        <f t="shared" si="8"/>
        <v>0.30000000000000004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1</v>
      </c>
      <c r="D50">
        <v>10</v>
      </c>
      <c r="I50" s="16" t="s">
        <v>62</v>
      </c>
      <c r="J50" s="14">
        <f>100*SUM(J42:J49)/8</f>
        <v>23.75</v>
      </c>
    </row>
    <row r="51" spans="1:10" x14ac:dyDescent="0.3">
      <c r="A51" t="s">
        <v>102</v>
      </c>
      <c r="B51" t="s">
        <v>2</v>
      </c>
      <c r="C51">
        <v>1</v>
      </c>
      <c r="D51">
        <v>10</v>
      </c>
    </row>
    <row r="52" spans="1:10" x14ac:dyDescent="0.3">
      <c r="A52" t="s">
        <v>103</v>
      </c>
      <c r="B52" t="s">
        <v>2</v>
      </c>
      <c r="C52">
        <v>1</v>
      </c>
      <c r="D52">
        <v>10</v>
      </c>
    </row>
    <row r="53" spans="1:10" x14ac:dyDescent="0.3">
      <c r="A53" t="s">
        <v>104</v>
      </c>
      <c r="B53" t="s">
        <v>2</v>
      </c>
      <c r="C53">
        <v>3</v>
      </c>
      <c r="D53">
        <v>10</v>
      </c>
    </row>
    <row r="54" spans="1:10" x14ac:dyDescent="0.3">
      <c r="A54" t="s">
        <v>105</v>
      </c>
      <c r="B54" t="s">
        <v>2</v>
      </c>
      <c r="C54">
        <v>6</v>
      </c>
      <c r="D54">
        <v>10</v>
      </c>
    </row>
    <row r="55" spans="1:10" x14ac:dyDescent="0.3">
      <c r="A55" t="s">
        <v>106</v>
      </c>
      <c r="B55" t="s">
        <v>2</v>
      </c>
      <c r="C55">
        <v>8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0.7</v>
      </c>
      <c r="J5">
        <f t="shared" si="2"/>
        <v>0.6</v>
      </c>
    </row>
    <row r="6" spans="1:10" x14ac:dyDescent="0.3">
      <c r="A6" t="s">
        <v>113</v>
      </c>
      <c r="B6" t="s">
        <v>100</v>
      </c>
      <c r="C6">
        <v>8</v>
      </c>
      <c r="D6">
        <v>10</v>
      </c>
      <c r="G6">
        <v>5</v>
      </c>
      <c r="H6">
        <f t="shared" si="0"/>
        <v>0.8</v>
      </c>
      <c r="I6">
        <f t="shared" si="1"/>
        <v>0.8</v>
      </c>
      <c r="J6">
        <f t="shared" si="2"/>
        <v>0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7.5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7</v>
      </c>
      <c r="D13">
        <v>10</v>
      </c>
    </row>
    <row r="14" spans="1:10" x14ac:dyDescent="0.3">
      <c r="A14" t="s">
        <v>105</v>
      </c>
      <c r="B14" t="s">
        <v>100</v>
      </c>
      <c r="C14">
        <v>8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2</v>
      </c>
      <c r="D25">
        <v>10</v>
      </c>
      <c r="G25">
        <v>4</v>
      </c>
      <c r="H25">
        <f t="shared" si="3"/>
        <v>0.2</v>
      </c>
      <c r="I25">
        <f t="shared" si="4"/>
        <v>0.5</v>
      </c>
      <c r="J25">
        <f t="shared" si="5"/>
        <v>0.3</v>
      </c>
    </row>
    <row r="26" spans="1:10" x14ac:dyDescent="0.3">
      <c r="A26" t="s">
        <v>113</v>
      </c>
      <c r="B26" t="s">
        <v>1</v>
      </c>
      <c r="C26">
        <v>10</v>
      </c>
      <c r="D26">
        <v>10</v>
      </c>
      <c r="G26">
        <v>5</v>
      </c>
      <c r="H26">
        <f t="shared" si="3"/>
        <v>1</v>
      </c>
      <c r="I26">
        <f t="shared" si="4"/>
        <v>1</v>
      </c>
      <c r="J26">
        <f t="shared" si="5"/>
        <v>0</v>
      </c>
    </row>
    <row r="27" spans="1:10" x14ac:dyDescent="0.3">
      <c r="A27" t="s">
        <v>114</v>
      </c>
      <c r="B27" t="s">
        <v>1</v>
      </c>
      <c r="C27">
        <v>10</v>
      </c>
      <c r="D27">
        <v>10</v>
      </c>
      <c r="G27">
        <v>6</v>
      </c>
      <c r="H27">
        <f t="shared" si="3"/>
        <v>1</v>
      </c>
      <c r="I27">
        <f t="shared" si="4"/>
        <v>0.9</v>
      </c>
      <c r="J27">
        <f t="shared" si="5"/>
        <v>-9.9999999999999978E-2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9</v>
      </c>
      <c r="D29">
        <v>10</v>
      </c>
      <c r="G29">
        <v>8</v>
      </c>
      <c r="H29">
        <f t="shared" si="3"/>
        <v>0.9</v>
      </c>
      <c r="I29">
        <f t="shared" si="4"/>
        <v>1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3.75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5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9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1</v>
      </c>
      <c r="D42">
        <v>10</v>
      </c>
      <c r="G42">
        <v>1</v>
      </c>
      <c r="H42">
        <f>C42/D42</f>
        <v>0.1</v>
      </c>
      <c r="I42">
        <f>C50/D50</f>
        <v>0</v>
      </c>
      <c r="J42">
        <f>I42-H42</f>
        <v>-0.1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</v>
      </c>
      <c r="J45">
        <f t="shared" si="8"/>
        <v>0</v>
      </c>
    </row>
    <row r="46" spans="1:10" x14ac:dyDescent="0.3">
      <c r="A46" t="s">
        <v>113</v>
      </c>
      <c r="B46" t="s">
        <v>2</v>
      </c>
      <c r="C46">
        <v>3</v>
      </c>
      <c r="D46">
        <v>10</v>
      </c>
      <c r="G46">
        <v>5</v>
      </c>
      <c r="H46">
        <f t="shared" si="6"/>
        <v>0.3</v>
      </c>
      <c r="I46">
        <f t="shared" si="7"/>
        <v>0.8</v>
      </c>
      <c r="J46">
        <f t="shared" si="8"/>
        <v>0.5</v>
      </c>
    </row>
    <row r="47" spans="1:10" x14ac:dyDescent="0.3">
      <c r="A47" t="s">
        <v>114</v>
      </c>
      <c r="B47" t="s">
        <v>2</v>
      </c>
      <c r="C47">
        <v>9</v>
      </c>
      <c r="D47">
        <v>10</v>
      </c>
      <c r="G47">
        <v>6</v>
      </c>
      <c r="H47">
        <f t="shared" si="6"/>
        <v>0.9</v>
      </c>
      <c r="I47">
        <f t="shared" si="7"/>
        <v>1</v>
      </c>
      <c r="J47">
        <f t="shared" si="8"/>
        <v>9.9999999999999978E-2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0.9</v>
      </c>
      <c r="J49">
        <f t="shared" si="8"/>
        <v>-9.9999999999999978E-2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0</v>
      </c>
      <c r="D53">
        <v>10</v>
      </c>
    </row>
    <row r="54" spans="1:10" x14ac:dyDescent="0.3">
      <c r="A54" t="s">
        <v>105</v>
      </c>
      <c r="B54" t="s">
        <v>2</v>
      </c>
      <c r="C54">
        <v>8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9</v>
      </c>
      <c r="D57">
        <v>10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J57"/>
  <sheetViews>
    <sheetView zoomScaleNormal="100" workbookViewId="0"/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</v>
      </c>
      <c r="J5">
        <f t="shared" si="2"/>
        <v>0</v>
      </c>
    </row>
    <row r="6" spans="1:10" x14ac:dyDescent="0.3">
      <c r="A6" t="s">
        <v>113</v>
      </c>
      <c r="B6" t="s">
        <v>100</v>
      </c>
      <c r="C6">
        <v>1</v>
      </c>
      <c r="D6">
        <v>10</v>
      </c>
      <c r="G6">
        <v>5</v>
      </c>
      <c r="H6">
        <f t="shared" si="0"/>
        <v>0.1</v>
      </c>
      <c r="I6">
        <f t="shared" si="1"/>
        <v>0.9</v>
      </c>
      <c r="J6">
        <f t="shared" si="2"/>
        <v>0.8</v>
      </c>
    </row>
    <row r="7" spans="1:10" x14ac:dyDescent="0.3">
      <c r="A7" t="s">
        <v>114</v>
      </c>
      <c r="B7" t="s">
        <v>100</v>
      </c>
      <c r="C7">
        <v>4</v>
      </c>
      <c r="D7">
        <v>10</v>
      </c>
      <c r="G7">
        <v>6</v>
      </c>
      <c r="H7">
        <f t="shared" si="0"/>
        <v>0.4</v>
      </c>
      <c r="I7">
        <f t="shared" si="1"/>
        <v>1</v>
      </c>
      <c r="J7">
        <f t="shared" si="2"/>
        <v>0.6</v>
      </c>
    </row>
    <row r="8" spans="1:10" x14ac:dyDescent="0.3">
      <c r="A8" t="s">
        <v>115</v>
      </c>
      <c r="B8" t="s">
        <v>100</v>
      </c>
      <c r="C8">
        <v>7</v>
      </c>
      <c r="D8">
        <v>10</v>
      </c>
      <c r="G8">
        <v>7</v>
      </c>
      <c r="H8">
        <f t="shared" si="0"/>
        <v>0.7</v>
      </c>
      <c r="I8">
        <f t="shared" si="1"/>
        <v>1</v>
      </c>
      <c r="J8">
        <f t="shared" si="2"/>
        <v>0.30000000000000004</v>
      </c>
    </row>
    <row r="9" spans="1:10" x14ac:dyDescent="0.3">
      <c r="A9" t="s">
        <v>116</v>
      </c>
      <c r="B9" t="s">
        <v>100</v>
      </c>
      <c r="C9">
        <v>9</v>
      </c>
      <c r="D9">
        <v>10</v>
      </c>
      <c r="G9">
        <v>8</v>
      </c>
      <c r="H9">
        <f t="shared" si="0"/>
        <v>0.9</v>
      </c>
      <c r="I9">
        <f t="shared" si="1"/>
        <v>1</v>
      </c>
      <c r="J9">
        <f t="shared" si="2"/>
        <v>9.9999999999999978E-2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22.499999999999996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0</v>
      </c>
      <c r="D13">
        <v>10</v>
      </c>
    </row>
    <row r="14" spans="1:10" x14ac:dyDescent="0.3">
      <c r="A14" t="s">
        <v>105</v>
      </c>
      <c r="B14" t="s">
        <v>100</v>
      </c>
      <c r="C14">
        <v>9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1</v>
      </c>
      <c r="D25">
        <v>10</v>
      </c>
      <c r="G25">
        <v>4</v>
      </c>
      <c r="H25">
        <f t="shared" si="3"/>
        <v>0.1</v>
      </c>
      <c r="I25">
        <f t="shared" si="4"/>
        <v>0</v>
      </c>
      <c r="J25">
        <f t="shared" si="5"/>
        <v>-0.1</v>
      </c>
    </row>
    <row r="26" spans="1:10" x14ac:dyDescent="0.3">
      <c r="A26" t="s">
        <v>113</v>
      </c>
      <c r="B26" t="s">
        <v>1</v>
      </c>
      <c r="C26">
        <v>6</v>
      </c>
      <c r="D26">
        <v>10</v>
      </c>
      <c r="G26">
        <v>5</v>
      </c>
      <c r="H26">
        <f t="shared" si="3"/>
        <v>0.6</v>
      </c>
      <c r="I26">
        <f t="shared" si="4"/>
        <v>0.6</v>
      </c>
      <c r="J26">
        <f t="shared" si="5"/>
        <v>0</v>
      </c>
    </row>
    <row r="27" spans="1:10" x14ac:dyDescent="0.3">
      <c r="A27" t="s">
        <v>114</v>
      </c>
      <c r="B27" t="s">
        <v>1</v>
      </c>
      <c r="C27">
        <v>8</v>
      </c>
      <c r="D27">
        <v>10</v>
      </c>
      <c r="G27">
        <v>6</v>
      </c>
      <c r="H27">
        <f t="shared" si="3"/>
        <v>0.8</v>
      </c>
      <c r="I27">
        <f t="shared" si="4"/>
        <v>0.9</v>
      </c>
      <c r="J27">
        <f t="shared" si="5"/>
        <v>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0.9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-1.25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6</v>
      </c>
      <c r="D34">
        <v>10</v>
      </c>
    </row>
    <row r="35" spans="1:10" x14ac:dyDescent="0.3">
      <c r="A35" t="s">
        <v>106</v>
      </c>
      <c r="B35" t="s">
        <v>1</v>
      </c>
      <c r="C35">
        <v>9</v>
      </c>
      <c r="D35">
        <v>10</v>
      </c>
    </row>
    <row r="36" spans="1:10" x14ac:dyDescent="0.3">
      <c r="A36" t="s">
        <v>107</v>
      </c>
      <c r="B36" t="s">
        <v>1</v>
      </c>
      <c r="C36">
        <v>9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1</v>
      </c>
      <c r="D43">
        <v>10</v>
      </c>
      <c r="G43">
        <v>2</v>
      </c>
      <c r="H43">
        <f t="shared" ref="H43:H49" si="6">C43/D43</f>
        <v>0.1</v>
      </c>
      <c r="I43">
        <f t="shared" ref="I43:I49" si="7">C51/D51</f>
        <v>0</v>
      </c>
      <c r="J43">
        <f t="shared" ref="J43:J49" si="8">I43-H43</f>
        <v>-0.1</v>
      </c>
    </row>
    <row r="44" spans="1:10" x14ac:dyDescent="0.3">
      <c r="A44" t="s">
        <v>111</v>
      </c>
      <c r="B44" t="s">
        <v>2</v>
      </c>
      <c r="C44">
        <v>2</v>
      </c>
      <c r="D44">
        <v>10</v>
      </c>
      <c r="G44">
        <v>3</v>
      </c>
      <c r="H44">
        <f t="shared" si="6"/>
        <v>0.2</v>
      </c>
      <c r="I44">
        <f t="shared" si="7"/>
        <v>0</v>
      </c>
      <c r="J44">
        <f t="shared" si="8"/>
        <v>-0.2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0.1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3</v>
      </c>
      <c r="D46">
        <v>10</v>
      </c>
      <c r="G46">
        <v>5</v>
      </c>
      <c r="H46">
        <f t="shared" si="6"/>
        <v>0.3</v>
      </c>
      <c r="I46">
        <f t="shared" si="7"/>
        <v>0.1</v>
      </c>
      <c r="J46">
        <f t="shared" si="8"/>
        <v>-0.19999999999999998</v>
      </c>
    </row>
    <row r="47" spans="1:10" x14ac:dyDescent="0.3">
      <c r="A47" t="s">
        <v>114</v>
      </c>
      <c r="B47" t="s">
        <v>2</v>
      </c>
      <c r="C47">
        <v>3</v>
      </c>
      <c r="D47">
        <v>10</v>
      </c>
      <c r="G47">
        <v>6</v>
      </c>
      <c r="H47">
        <f t="shared" si="6"/>
        <v>0.3</v>
      </c>
      <c r="I47">
        <f t="shared" si="7"/>
        <v>0.5</v>
      </c>
      <c r="J47">
        <f t="shared" si="8"/>
        <v>0.2</v>
      </c>
    </row>
    <row r="48" spans="1:10" x14ac:dyDescent="0.3">
      <c r="A48" t="s">
        <v>115</v>
      </c>
      <c r="B48" t="s">
        <v>2</v>
      </c>
      <c r="C48">
        <v>8</v>
      </c>
      <c r="D48">
        <v>10</v>
      </c>
      <c r="G48">
        <v>7</v>
      </c>
      <c r="H48">
        <f t="shared" si="6"/>
        <v>0.8</v>
      </c>
      <c r="I48">
        <f t="shared" si="7"/>
        <v>0.8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8</v>
      </c>
      <c r="D49">
        <v>10</v>
      </c>
      <c r="G49">
        <v>8</v>
      </c>
      <c r="H49">
        <f t="shared" si="6"/>
        <v>0.8</v>
      </c>
      <c r="I49">
        <f t="shared" si="7"/>
        <v>1</v>
      </c>
      <c r="J49">
        <f t="shared" si="8"/>
        <v>0.19999999999999996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0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1</v>
      </c>
      <c r="D54">
        <v>10</v>
      </c>
    </row>
    <row r="55" spans="1:10" x14ac:dyDescent="0.3">
      <c r="A55" t="s">
        <v>106</v>
      </c>
      <c r="B55" t="s">
        <v>2</v>
      </c>
      <c r="C55">
        <v>5</v>
      </c>
      <c r="D55">
        <v>10</v>
      </c>
    </row>
    <row r="56" spans="1:10" x14ac:dyDescent="0.3">
      <c r="A56" t="s">
        <v>107</v>
      </c>
      <c r="B56" t="s">
        <v>2</v>
      </c>
      <c r="C56">
        <v>8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s="4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0.2</v>
      </c>
      <c r="J5">
        <f t="shared" si="2"/>
        <v>0.1</v>
      </c>
    </row>
    <row r="6" spans="1:10" x14ac:dyDescent="0.3">
      <c r="A6" t="s">
        <v>113</v>
      </c>
      <c r="B6" t="s">
        <v>100</v>
      </c>
      <c r="C6">
        <v>4</v>
      </c>
      <c r="D6">
        <v>10</v>
      </c>
      <c r="G6">
        <v>5</v>
      </c>
      <c r="H6">
        <f t="shared" si="0"/>
        <v>0.4</v>
      </c>
      <c r="I6">
        <f t="shared" si="1"/>
        <v>0.9</v>
      </c>
      <c r="J6">
        <f t="shared" si="2"/>
        <v>0.5</v>
      </c>
    </row>
    <row r="7" spans="1:10" x14ac:dyDescent="0.3">
      <c r="A7" t="s">
        <v>114</v>
      </c>
      <c r="B7" t="s">
        <v>100</v>
      </c>
      <c r="C7">
        <v>5</v>
      </c>
      <c r="D7">
        <v>10</v>
      </c>
      <c r="G7">
        <v>6</v>
      </c>
      <c r="H7">
        <f t="shared" si="0"/>
        <v>0.5</v>
      </c>
      <c r="I7">
        <f t="shared" si="1"/>
        <v>1</v>
      </c>
      <c r="J7">
        <f t="shared" si="2"/>
        <v>0.5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13.750000000000002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2</v>
      </c>
      <c r="D13">
        <v>10</v>
      </c>
    </row>
    <row r="14" spans="1:10" x14ac:dyDescent="0.3">
      <c r="A14" t="s">
        <v>105</v>
      </c>
      <c r="B14" t="s">
        <v>100</v>
      </c>
      <c r="C14">
        <v>9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</v>
      </c>
      <c r="J25">
        <f t="shared" si="5"/>
        <v>0</v>
      </c>
    </row>
    <row r="26" spans="1:10" x14ac:dyDescent="0.3">
      <c r="A26" t="s">
        <v>113</v>
      </c>
      <c r="B26" t="s">
        <v>1</v>
      </c>
      <c r="C26">
        <v>6</v>
      </c>
      <c r="D26">
        <v>10</v>
      </c>
      <c r="G26">
        <v>5</v>
      </c>
      <c r="H26">
        <f t="shared" si="3"/>
        <v>0.6</v>
      </c>
      <c r="I26">
        <f t="shared" si="4"/>
        <v>0.6</v>
      </c>
      <c r="J26">
        <f t="shared" si="5"/>
        <v>0</v>
      </c>
    </row>
    <row r="27" spans="1:10" x14ac:dyDescent="0.3">
      <c r="A27" t="s">
        <v>114</v>
      </c>
      <c r="B27" t="s">
        <v>1</v>
      </c>
      <c r="C27">
        <v>4</v>
      </c>
      <c r="D27">
        <v>10</v>
      </c>
      <c r="G27">
        <v>6</v>
      </c>
      <c r="H27">
        <f t="shared" si="3"/>
        <v>0.4</v>
      </c>
      <c r="I27">
        <f t="shared" si="4"/>
        <v>0.2</v>
      </c>
      <c r="J27">
        <f t="shared" si="5"/>
        <v>-0.2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0.8</v>
      </c>
      <c r="J28">
        <f t="shared" si="5"/>
        <v>-0.19999999999999996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-5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6</v>
      </c>
      <c r="D34">
        <v>10</v>
      </c>
    </row>
    <row r="35" spans="1:10" x14ac:dyDescent="0.3">
      <c r="A35" t="s">
        <v>106</v>
      </c>
      <c r="B35" t="s">
        <v>1</v>
      </c>
      <c r="C35">
        <v>2</v>
      </c>
      <c r="D35">
        <v>10</v>
      </c>
    </row>
    <row r="36" spans="1:10" x14ac:dyDescent="0.3">
      <c r="A36" t="s">
        <v>107</v>
      </c>
      <c r="B36" t="s">
        <v>1</v>
      </c>
      <c r="C36">
        <v>8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0.2</v>
      </c>
      <c r="J44">
        <f t="shared" si="8"/>
        <v>0.2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0.1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4</v>
      </c>
      <c r="D46">
        <v>10</v>
      </c>
      <c r="G46">
        <v>5</v>
      </c>
      <c r="H46">
        <f t="shared" si="6"/>
        <v>0.4</v>
      </c>
      <c r="I46">
        <f t="shared" si="7"/>
        <v>0.6</v>
      </c>
      <c r="J46">
        <f t="shared" si="8"/>
        <v>0.19999999999999996</v>
      </c>
    </row>
    <row r="47" spans="1:10" x14ac:dyDescent="0.3">
      <c r="A47" t="s">
        <v>114</v>
      </c>
      <c r="B47" t="s">
        <v>2</v>
      </c>
      <c r="C47">
        <v>3</v>
      </c>
      <c r="D47">
        <v>10</v>
      </c>
      <c r="G47">
        <v>6</v>
      </c>
      <c r="H47">
        <f t="shared" si="6"/>
        <v>0.3</v>
      </c>
      <c r="I47">
        <f t="shared" si="7"/>
        <v>1</v>
      </c>
      <c r="J47">
        <f t="shared" si="8"/>
        <v>0.7</v>
      </c>
    </row>
    <row r="48" spans="1:10" x14ac:dyDescent="0.3">
      <c r="A48" t="s">
        <v>115</v>
      </c>
      <c r="B48" t="s">
        <v>2</v>
      </c>
      <c r="C48">
        <v>8</v>
      </c>
      <c r="D48">
        <v>10</v>
      </c>
      <c r="G48">
        <v>7</v>
      </c>
      <c r="H48">
        <f t="shared" si="6"/>
        <v>0.8</v>
      </c>
      <c r="I48">
        <f t="shared" si="7"/>
        <v>0.9</v>
      </c>
      <c r="J48">
        <f t="shared" si="8"/>
        <v>9.9999999999999978E-2</v>
      </c>
    </row>
    <row r="49" spans="1:10" x14ac:dyDescent="0.3">
      <c r="A49" t="s">
        <v>116</v>
      </c>
      <c r="B49" t="s">
        <v>2</v>
      </c>
      <c r="C49">
        <v>7</v>
      </c>
      <c r="D49">
        <v>10</v>
      </c>
      <c r="G49">
        <v>8</v>
      </c>
      <c r="H49">
        <f t="shared" si="6"/>
        <v>0.7</v>
      </c>
      <c r="I49">
        <f t="shared" si="7"/>
        <v>1</v>
      </c>
      <c r="J49">
        <f t="shared" si="8"/>
        <v>0.30000000000000004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20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2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6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9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s="4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0.3</v>
      </c>
      <c r="J5">
        <f t="shared" si="2"/>
        <v>0.3</v>
      </c>
    </row>
    <row r="6" spans="1:10" x14ac:dyDescent="0.3">
      <c r="A6" t="s">
        <v>113</v>
      </c>
      <c r="B6" t="s">
        <v>100</v>
      </c>
      <c r="C6">
        <v>6</v>
      </c>
      <c r="D6">
        <v>10</v>
      </c>
      <c r="G6">
        <v>5</v>
      </c>
      <c r="H6">
        <f t="shared" si="0"/>
        <v>0.6</v>
      </c>
      <c r="I6">
        <f t="shared" si="1"/>
        <v>0.7</v>
      </c>
      <c r="J6">
        <f t="shared" si="2"/>
        <v>9.9999999999999978E-2</v>
      </c>
    </row>
    <row r="7" spans="1:10" x14ac:dyDescent="0.3">
      <c r="A7" t="s">
        <v>114</v>
      </c>
      <c r="B7" t="s">
        <v>100</v>
      </c>
      <c r="C7">
        <v>9</v>
      </c>
      <c r="D7">
        <v>10</v>
      </c>
      <c r="G7">
        <v>6</v>
      </c>
      <c r="H7">
        <f t="shared" si="0"/>
        <v>0.9</v>
      </c>
      <c r="I7">
        <f t="shared" si="1"/>
        <v>1</v>
      </c>
      <c r="J7">
        <f t="shared" si="2"/>
        <v>9.9999999999999978E-2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6.2499999999999991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3</v>
      </c>
      <c r="D13">
        <v>10</v>
      </c>
    </row>
    <row r="14" spans="1:10" x14ac:dyDescent="0.3">
      <c r="A14" t="s">
        <v>105</v>
      </c>
      <c r="B14" t="s">
        <v>100</v>
      </c>
      <c r="C14">
        <v>7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0.1</v>
      </c>
      <c r="J23">
        <f t="shared" ref="J23:J29" si="5">I23-H23</f>
        <v>0.1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1</v>
      </c>
      <c r="D25">
        <v>10</v>
      </c>
      <c r="G25">
        <v>4</v>
      </c>
      <c r="H25">
        <f t="shared" si="3"/>
        <v>0.1</v>
      </c>
      <c r="I25">
        <f t="shared" si="4"/>
        <v>0.4</v>
      </c>
      <c r="J25">
        <f t="shared" si="5"/>
        <v>0.30000000000000004</v>
      </c>
    </row>
    <row r="26" spans="1:10" x14ac:dyDescent="0.3">
      <c r="A26" t="s">
        <v>113</v>
      </c>
      <c r="B26" t="s">
        <v>1</v>
      </c>
      <c r="C26">
        <v>6</v>
      </c>
      <c r="D26">
        <v>10</v>
      </c>
      <c r="G26">
        <v>5</v>
      </c>
      <c r="H26">
        <f t="shared" si="3"/>
        <v>0.6</v>
      </c>
      <c r="I26">
        <f t="shared" si="4"/>
        <v>0.8</v>
      </c>
      <c r="J26">
        <f t="shared" si="5"/>
        <v>0.20000000000000007</v>
      </c>
    </row>
    <row r="27" spans="1:10" x14ac:dyDescent="0.3">
      <c r="A27" t="s">
        <v>114</v>
      </c>
      <c r="B27" t="s">
        <v>1</v>
      </c>
      <c r="C27">
        <v>6</v>
      </c>
      <c r="D27">
        <v>10</v>
      </c>
      <c r="G27">
        <v>6</v>
      </c>
      <c r="H27">
        <f t="shared" si="3"/>
        <v>0.6</v>
      </c>
      <c r="I27">
        <f t="shared" si="4"/>
        <v>0.7</v>
      </c>
      <c r="J27">
        <f t="shared" si="5"/>
        <v>9.9999999999999978E-2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8.75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4</v>
      </c>
      <c r="D33">
        <v>10</v>
      </c>
    </row>
    <row r="34" spans="1:10" x14ac:dyDescent="0.3">
      <c r="A34" t="s">
        <v>105</v>
      </c>
      <c r="B34" t="s">
        <v>1</v>
      </c>
      <c r="C34">
        <v>8</v>
      </c>
      <c r="D34">
        <v>10</v>
      </c>
    </row>
    <row r="35" spans="1:10" x14ac:dyDescent="0.3">
      <c r="A35" t="s">
        <v>106</v>
      </c>
      <c r="B35" t="s">
        <v>1</v>
      </c>
      <c r="C35">
        <v>7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1</v>
      </c>
      <c r="D42">
        <v>10</v>
      </c>
      <c r="G42">
        <v>1</v>
      </c>
      <c r="H42">
        <f>C42/D42</f>
        <v>0.1</v>
      </c>
      <c r="I42">
        <f>C50/D50</f>
        <v>0</v>
      </c>
      <c r="J42">
        <f>I42-H42</f>
        <v>-0.1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0.1</v>
      </c>
      <c r="J43">
        <f t="shared" ref="J43:J49" si="8">I43-H43</f>
        <v>0.1</v>
      </c>
    </row>
    <row r="44" spans="1:10" x14ac:dyDescent="0.3">
      <c r="A44" t="s">
        <v>111</v>
      </c>
      <c r="B44" t="s">
        <v>2</v>
      </c>
      <c r="C44">
        <v>1</v>
      </c>
      <c r="D44">
        <v>10</v>
      </c>
      <c r="G44">
        <v>3</v>
      </c>
      <c r="H44">
        <f t="shared" si="6"/>
        <v>0.1</v>
      </c>
      <c r="I44">
        <f t="shared" si="7"/>
        <v>0</v>
      </c>
      <c r="J44">
        <f t="shared" si="8"/>
        <v>-0.1</v>
      </c>
    </row>
    <row r="45" spans="1:10" x14ac:dyDescent="0.3">
      <c r="A45" t="s">
        <v>112</v>
      </c>
      <c r="B45" t="s">
        <v>2</v>
      </c>
      <c r="C45">
        <v>2</v>
      </c>
      <c r="D45">
        <v>10</v>
      </c>
      <c r="G45">
        <v>4</v>
      </c>
      <c r="H45">
        <f t="shared" si="6"/>
        <v>0.2</v>
      </c>
      <c r="I45">
        <f t="shared" si="7"/>
        <v>0</v>
      </c>
      <c r="J45">
        <f t="shared" si="8"/>
        <v>-0.2</v>
      </c>
    </row>
    <row r="46" spans="1:10" x14ac:dyDescent="0.3">
      <c r="A46" t="s">
        <v>113</v>
      </c>
      <c r="B46" t="s">
        <v>2</v>
      </c>
      <c r="C46">
        <v>2</v>
      </c>
      <c r="D46">
        <v>10</v>
      </c>
      <c r="G46">
        <v>5</v>
      </c>
      <c r="H46">
        <f t="shared" si="6"/>
        <v>0.2</v>
      </c>
      <c r="I46">
        <f t="shared" si="7"/>
        <v>0.3</v>
      </c>
      <c r="J46">
        <f t="shared" si="8"/>
        <v>9.9999999999999978E-2</v>
      </c>
    </row>
    <row r="47" spans="1:10" x14ac:dyDescent="0.3">
      <c r="A47" t="s">
        <v>114</v>
      </c>
      <c r="B47" t="s">
        <v>2</v>
      </c>
      <c r="C47">
        <v>5</v>
      </c>
      <c r="D47">
        <v>10</v>
      </c>
      <c r="G47">
        <v>6</v>
      </c>
      <c r="H47">
        <f t="shared" si="6"/>
        <v>0.5</v>
      </c>
      <c r="I47">
        <f t="shared" si="7"/>
        <v>0.6</v>
      </c>
      <c r="J47">
        <f t="shared" si="8"/>
        <v>9.9999999999999978E-2</v>
      </c>
    </row>
    <row r="48" spans="1:10" x14ac:dyDescent="0.3">
      <c r="A48" t="s">
        <v>115</v>
      </c>
      <c r="B48" t="s">
        <v>2</v>
      </c>
      <c r="C48">
        <v>5</v>
      </c>
      <c r="D48">
        <v>10</v>
      </c>
      <c r="G48">
        <v>7</v>
      </c>
      <c r="H48">
        <f t="shared" si="6"/>
        <v>0.5</v>
      </c>
      <c r="I48">
        <f t="shared" si="7"/>
        <v>0.8</v>
      </c>
      <c r="J48">
        <f t="shared" si="8"/>
        <v>0.30000000000000004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2.4999999999999996</v>
      </c>
    </row>
    <row r="51" spans="1:10" x14ac:dyDescent="0.3">
      <c r="A51" t="s">
        <v>102</v>
      </c>
      <c r="B51" t="s">
        <v>2</v>
      </c>
      <c r="C51">
        <v>1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0</v>
      </c>
      <c r="D53">
        <v>10</v>
      </c>
    </row>
    <row r="54" spans="1:10" x14ac:dyDescent="0.3">
      <c r="A54" t="s">
        <v>105</v>
      </c>
      <c r="B54" t="s">
        <v>2</v>
      </c>
      <c r="C54">
        <v>3</v>
      </c>
      <c r="D54">
        <v>10</v>
      </c>
    </row>
    <row r="55" spans="1:10" x14ac:dyDescent="0.3">
      <c r="A55" t="s">
        <v>106</v>
      </c>
      <c r="B55" t="s">
        <v>2</v>
      </c>
      <c r="C55">
        <v>6</v>
      </c>
      <c r="D55">
        <v>10</v>
      </c>
    </row>
    <row r="56" spans="1:10" x14ac:dyDescent="0.3">
      <c r="A56" t="s">
        <v>107</v>
      </c>
      <c r="B56" t="s">
        <v>2</v>
      </c>
      <c r="C56">
        <v>8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s="4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0.3</v>
      </c>
      <c r="J5">
        <f t="shared" si="2"/>
        <v>0.19999999999999998</v>
      </c>
    </row>
    <row r="6" spans="1:10" x14ac:dyDescent="0.3">
      <c r="A6" t="s">
        <v>113</v>
      </c>
      <c r="B6" t="s">
        <v>100</v>
      </c>
      <c r="C6">
        <v>5</v>
      </c>
      <c r="D6">
        <v>10</v>
      </c>
      <c r="G6">
        <v>5</v>
      </c>
      <c r="H6">
        <f t="shared" si="0"/>
        <v>0.5</v>
      </c>
      <c r="I6">
        <f t="shared" si="1"/>
        <v>0.6</v>
      </c>
      <c r="J6">
        <f t="shared" si="2"/>
        <v>9.9999999999999978E-2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0.9</v>
      </c>
      <c r="J7">
        <f t="shared" si="2"/>
        <v>-9.9999999999999978E-2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0.9</v>
      </c>
      <c r="J8">
        <f t="shared" si="2"/>
        <v>-9.9999999999999978E-2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0.9</v>
      </c>
      <c r="J9">
        <f t="shared" si="2"/>
        <v>-9.9999999999999978E-2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0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3</v>
      </c>
      <c r="D13">
        <v>10</v>
      </c>
    </row>
    <row r="14" spans="1:10" x14ac:dyDescent="0.3">
      <c r="A14" t="s">
        <v>105</v>
      </c>
      <c r="B14" t="s">
        <v>100</v>
      </c>
      <c r="C14">
        <v>6</v>
      </c>
      <c r="D14">
        <v>10</v>
      </c>
    </row>
    <row r="15" spans="1:10" x14ac:dyDescent="0.3">
      <c r="A15" t="s">
        <v>106</v>
      </c>
      <c r="B15" t="s">
        <v>100</v>
      </c>
      <c r="C15">
        <v>9</v>
      </c>
      <c r="D15">
        <v>10</v>
      </c>
    </row>
    <row r="16" spans="1:10" x14ac:dyDescent="0.3">
      <c r="A16" t="s">
        <v>107</v>
      </c>
      <c r="B16" t="s">
        <v>100</v>
      </c>
      <c r="C16">
        <v>9</v>
      </c>
      <c r="D16">
        <v>10</v>
      </c>
    </row>
    <row r="17" spans="1:10" x14ac:dyDescent="0.3">
      <c r="A17" t="s">
        <v>108</v>
      </c>
      <c r="B17" t="s">
        <v>100</v>
      </c>
      <c r="C17">
        <v>9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0.1</v>
      </c>
      <c r="J23">
        <f t="shared" ref="J23:J29" si="5">I23-H23</f>
        <v>0.1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1</v>
      </c>
      <c r="D25">
        <v>10</v>
      </c>
      <c r="G25">
        <v>4</v>
      </c>
      <c r="H25">
        <f t="shared" si="3"/>
        <v>0.1</v>
      </c>
      <c r="I25">
        <f t="shared" si="4"/>
        <v>0.3</v>
      </c>
      <c r="J25">
        <f t="shared" si="5"/>
        <v>0.19999999999999998</v>
      </c>
    </row>
    <row r="26" spans="1:10" x14ac:dyDescent="0.3">
      <c r="A26" t="s">
        <v>113</v>
      </c>
      <c r="B26" t="s">
        <v>1</v>
      </c>
      <c r="C26">
        <v>6</v>
      </c>
      <c r="D26">
        <v>10</v>
      </c>
      <c r="G26">
        <v>5</v>
      </c>
      <c r="H26">
        <f t="shared" si="3"/>
        <v>0.6</v>
      </c>
      <c r="I26">
        <f t="shared" si="4"/>
        <v>1</v>
      </c>
      <c r="J26">
        <f t="shared" si="5"/>
        <v>0.4</v>
      </c>
    </row>
    <row r="27" spans="1:10" x14ac:dyDescent="0.3">
      <c r="A27" t="s">
        <v>114</v>
      </c>
      <c r="B27" t="s">
        <v>1</v>
      </c>
      <c r="C27">
        <v>10</v>
      </c>
      <c r="D27">
        <v>10</v>
      </c>
      <c r="G27">
        <v>6</v>
      </c>
      <c r="H27">
        <f t="shared" si="3"/>
        <v>1</v>
      </c>
      <c r="I27">
        <f t="shared" si="4"/>
        <v>0.5</v>
      </c>
      <c r="J27">
        <f t="shared" si="5"/>
        <v>-0.5</v>
      </c>
    </row>
    <row r="28" spans="1:10" x14ac:dyDescent="0.3">
      <c r="A28" t="s">
        <v>115</v>
      </c>
      <c r="B28" t="s">
        <v>1</v>
      </c>
      <c r="C28">
        <v>9</v>
      </c>
      <c r="D28">
        <v>10</v>
      </c>
      <c r="G28">
        <v>7</v>
      </c>
      <c r="H28">
        <f t="shared" si="3"/>
        <v>0.9</v>
      </c>
      <c r="I28">
        <f t="shared" si="4"/>
        <v>0.7</v>
      </c>
      <c r="J28">
        <f t="shared" si="5"/>
        <v>-0.20000000000000007</v>
      </c>
    </row>
    <row r="29" spans="1:10" x14ac:dyDescent="0.3">
      <c r="A29" t="s">
        <v>116</v>
      </c>
      <c r="B29" t="s">
        <v>1</v>
      </c>
      <c r="C29">
        <v>9</v>
      </c>
      <c r="D29">
        <v>10</v>
      </c>
      <c r="G29">
        <v>8</v>
      </c>
      <c r="H29">
        <f t="shared" si="3"/>
        <v>0.9</v>
      </c>
      <c r="I29">
        <f t="shared" si="4"/>
        <v>1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1.2499999999999982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3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5</v>
      </c>
      <c r="D35">
        <v>10</v>
      </c>
    </row>
    <row r="36" spans="1:10" x14ac:dyDescent="0.3">
      <c r="A36" t="s">
        <v>107</v>
      </c>
      <c r="B36" t="s">
        <v>1</v>
      </c>
      <c r="C36">
        <v>7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0.2</v>
      </c>
      <c r="J44">
        <f t="shared" si="8"/>
        <v>0.2</v>
      </c>
    </row>
    <row r="45" spans="1:10" x14ac:dyDescent="0.3">
      <c r="A45" t="s">
        <v>112</v>
      </c>
      <c r="B45" t="s">
        <v>2</v>
      </c>
      <c r="C45">
        <v>1</v>
      </c>
      <c r="D45">
        <v>10</v>
      </c>
      <c r="G45">
        <v>4</v>
      </c>
      <c r="H45">
        <f t="shared" si="6"/>
        <v>0.1</v>
      </c>
      <c r="I45">
        <f t="shared" si="7"/>
        <v>0.2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2</v>
      </c>
      <c r="D46">
        <v>10</v>
      </c>
      <c r="G46">
        <v>5</v>
      </c>
      <c r="H46">
        <f t="shared" si="6"/>
        <v>0.2</v>
      </c>
      <c r="I46">
        <f t="shared" si="7"/>
        <v>0.6</v>
      </c>
      <c r="J46">
        <f t="shared" si="8"/>
        <v>0.39999999999999997</v>
      </c>
    </row>
    <row r="47" spans="1:10" x14ac:dyDescent="0.3">
      <c r="A47" t="s">
        <v>114</v>
      </c>
      <c r="B47" t="s">
        <v>2</v>
      </c>
      <c r="C47">
        <v>5</v>
      </c>
      <c r="D47">
        <v>10</v>
      </c>
      <c r="G47">
        <v>6</v>
      </c>
      <c r="H47">
        <f t="shared" si="6"/>
        <v>0.5</v>
      </c>
      <c r="I47">
        <f t="shared" si="7"/>
        <v>0.6</v>
      </c>
      <c r="J47">
        <f t="shared" si="8"/>
        <v>9.9999999999999978E-2</v>
      </c>
    </row>
    <row r="48" spans="1:10" x14ac:dyDescent="0.3">
      <c r="A48" t="s">
        <v>115</v>
      </c>
      <c r="B48" t="s">
        <v>2</v>
      </c>
      <c r="C48">
        <v>8</v>
      </c>
      <c r="D48">
        <v>10</v>
      </c>
      <c r="G48">
        <v>7</v>
      </c>
      <c r="H48">
        <f t="shared" si="6"/>
        <v>0.8</v>
      </c>
      <c r="I48">
        <f t="shared" si="7"/>
        <v>0.9</v>
      </c>
      <c r="J48">
        <f t="shared" si="8"/>
        <v>9.9999999999999978E-2</v>
      </c>
    </row>
    <row r="49" spans="1:10" x14ac:dyDescent="0.3">
      <c r="A49" t="s">
        <v>116</v>
      </c>
      <c r="B49" t="s">
        <v>2</v>
      </c>
      <c r="C49">
        <v>9</v>
      </c>
      <c r="D49">
        <v>10</v>
      </c>
      <c r="G49">
        <v>8</v>
      </c>
      <c r="H49">
        <f t="shared" si="6"/>
        <v>0.9</v>
      </c>
      <c r="I49">
        <f t="shared" si="7"/>
        <v>0.9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11.249999999999998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2</v>
      </c>
      <c r="D52">
        <v>10</v>
      </c>
    </row>
    <row r="53" spans="1:10" x14ac:dyDescent="0.3">
      <c r="A53" t="s">
        <v>104</v>
      </c>
      <c r="B53" t="s">
        <v>2</v>
      </c>
      <c r="C53">
        <v>2</v>
      </c>
      <c r="D53">
        <v>10</v>
      </c>
    </row>
    <row r="54" spans="1:10" x14ac:dyDescent="0.3">
      <c r="A54" t="s">
        <v>105</v>
      </c>
      <c r="B54" t="s">
        <v>2</v>
      </c>
      <c r="C54">
        <v>6</v>
      </c>
      <c r="D54">
        <v>10</v>
      </c>
    </row>
    <row r="55" spans="1:10" x14ac:dyDescent="0.3">
      <c r="A55" t="s">
        <v>106</v>
      </c>
      <c r="B55" t="s">
        <v>2</v>
      </c>
      <c r="C55">
        <v>6</v>
      </c>
      <c r="D55">
        <v>10</v>
      </c>
    </row>
    <row r="56" spans="1:10" x14ac:dyDescent="0.3">
      <c r="A56" t="s">
        <v>107</v>
      </c>
      <c r="B56" t="s">
        <v>2</v>
      </c>
      <c r="C56">
        <v>9</v>
      </c>
      <c r="D56">
        <v>10</v>
      </c>
    </row>
    <row r="57" spans="1:10" x14ac:dyDescent="0.3">
      <c r="A57" t="s">
        <v>108</v>
      </c>
      <c r="B57" t="s">
        <v>2</v>
      </c>
      <c r="C57">
        <v>9</v>
      </c>
      <c r="D57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s="4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0.5</v>
      </c>
      <c r="J5">
        <f t="shared" si="2"/>
        <v>0.4</v>
      </c>
    </row>
    <row r="6" spans="1:10" x14ac:dyDescent="0.3">
      <c r="A6" t="s">
        <v>113</v>
      </c>
      <c r="B6" t="s">
        <v>100</v>
      </c>
      <c r="C6">
        <v>4</v>
      </c>
      <c r="D6">
        <v>10</v>
      </c>
      <c r="G6">
        <v>5</v>
      </c>
      <c r="H6">
        <f t="shared" si="0"/>
        <v>0.4</v>
      </c>
      <c r="I6">
        <f t="shared" si="1"/>
        <v>1</v>
      </c>
      <c r="J6">
        <f t="shared" si="2"/>
        <v>0.6</v>
      </c>
    </row>
    <row r="7" spans="1:10" x14ac:dyDescent="0.3">
      <c r="A7" t="s">
        <v>114</v>
      </c>
      <c r="B7" t="s">
        <v>100</v>
      </c>
      <c r="C7">
        <v>10</v>
      </c>
      <c r="D7">
        <v>10</v>
      </c>
      <c r="G7">
        <v>6</v>
      </c>
      <c r="H7">
        <f t="shared" si="0"/>
        <v>1</v>
      </c>
      <c r="I7">
        <f t="shared" si="1"/>
        <v>1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12.5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5</v>
      </c>
      <c r="D13">
        <v>10</v>
      </c>
    </row>
    <row r="14" spans="1:10" x14ac:dyDescent="0.3">
      <c r="A14" t="s">
        <v>105</v>
      </c>
      <c r="B14" t="s">
        <v>100</v>
      </c>
      <c r="C14">
        <v>10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1</v>
      </c>
      <c r="D23">
        <v>10</v>
      </c>
      <c r="G23">
        <v>2</v>
      </c>
      <c r="H23">
        <f t="shared" ref="H23:H29" si="3">C23/D23</f>
        <v>0.1</v>
      </c>
      <c r="I23">
        <f t="shared" ref="I23:I29" si="4">C31/D31</f>
        <v>0.1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0.1</v>
      </c>
      <c r="J24">
        <f t="shared" si="5"/>
        <v>0.1</v>
      </c>
    </row>
    <row r="25" spans="1:10" x14ac:dyDescent="0.3">
      <c r="A25" t="s">
        <v>112</v>
      </c>
      <c r="B25" t="s">
        <v>1</v>
      </c>
      <c r="C25">
        <v>3</v>
      </c>
      <c r="D25">
        <v>10</v>
      </c>
      <c r="G25">
        <v>4</v>
      </c>
      <c r="H25">
        <f t="shared" si="3"/>
        <v>0.3</v>
      </c>
      <c r="I25">
        <f t="shared" si="4"/>
        <v>0.7</v>
      </c>
      <c r="J25">
        <f t="shared" si="5"/>
        <v>0.39999999999999997</v>
      </c>
    </row>
    <row r="26" spans="1:10" x14ac:dyDescent="0.3">
      <c r="A26" t="s">
        <v>113</v>
      </c>
      <c r="B26" t="s">
        <v>1</v>
      </c>
      <c r="C26">
        <v>3</v>
      </c>
      <c r="D26">
        <v>10</v>
      </c>
      <c r="G26">
        <v>5</v>
      </c>
      <c r="H26">
        <f t="shared" si="3"/>
        <v>0.3</v>
      </c>
      <c r="I26">
        <f t="shared" si="4"/>
        <v>1</v>
      </c>
      <c r="J26">
        <f t="shared" si="5"/>
        <v>0.7</v>
      </c>
    </row>
    <row r="27" spans="1:10" x14ac:dyDescent="0.3">
      <c r="A27" t="s">
        <v>114</v>
      </c>
      <c r="B27" t="s">
        <v>1</v>
      </c>
      <c r="C27">
        <v>6</v>
      </c>
      <c r="D27">
        <v>10</v>
      </c>
      <c r="G27">
        <v>6</v>
      </c>
      <c r="H27">
        <f t="shared" si="3"/>
        <v>0.6</v>
      </c>
      <c r="I27">
        <f t="shared" si="4"/>
        <v>1</v>
      </c>
      <c r="J27">
        <f t="shared" si="5"/>
        <v>0.4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9</v>
      </c>
      <c r="D29">
        <v>10</v>
      </c>
      <c r="G29">
        <v>8</v>
      </c>
      <c r="H29">
        <f t="shared" si="3"/>
        <v>0.9</v>
      </c>
      <c r="I29">
        <f t="shared" si="4"/>
        <v>1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21.250000000000004</v>
      </c>
    </row>
    <row r="31" spans="1:10" x14ac:dyDescent="0.3">
      <c r="A31" t="s">
        <v>102</v>
      </c>
      <c r="B31" t="s">
        <v>1</v>
      </c>
      <c r="C31">
        <v>1</v>
      </c>
      <c r="D31">
        <v>10</v>
      </c>
    </row>
    <row r="32" spans="1:10" x14ac:dyDescent="0.3">
      <c r="A32" t="s">
        <v>103</v>
      </c>
      <c r="B32" t="s">
        <v>1</v>
      </c>
      <c r="C32">
        <v>1</v>
      </c>
      <c r="D32">
        <v>10</v>
      </c>
    </row>
    <row r="33" spans="1:10" x14ac:dyDescent="0.3">
      <c r="A33" t="s">
        <v>104</v>
      </c>
      <c r="B33" t="s">
        <v>1</v>
      </c>
      <c r="C33">
        <v>7</v>
      </c>
      <c r="D33">
        <v>10</v>
      </c>
    </row>
    <row r="34" spans="1:10" x14ac:dyDescent="0.3">
      <c r="A34" t="s">
        <v>105</v>
      </c>
      <c r="B34" t="s">
        <v>1</v>
      </c>
      <c r="C34">
        <v>10</v>
      </c>
      <c r="D34">
        <v>10</v>
      </c>
    </row>
    <row r="35" spans="1:10" x14ac:dyDescent="0.3">
      <c r="A35" t="s">
        <v>106</v>
      </c>
      <c r="B35" t="s">
        <v>1</v>
      </c>
      <c r="C35">
        <v>10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1</v>
      </c>
      <c r="D44">
        <v>10</v>
      </c>
      <c r="G44">
        <v>3</v>
      </c>
      <c r="H44">
        <f t="shared" si="6"/>
        <v>0.1</v>
      </c>
      <c r="I44">
        <f t="shared" si="7"/>
        <v>0.1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0.1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1</v>
      </c>
      <c r="D46">
        <v>10</v>
      </c>
      <c r="G46">
        <v>5</v>
      </c>
      <c r="H46">
        <f t="shared" si="6"/>
        <v>0.1</v>
      </c>
      <c r="I46">
        <f t="shared" si="7"/>
        <v>0.6</v>
      </c>
      <c r="J46">
        <f t="shared" si="8"/>
        <v>0.5</v>
      </c>
    </row>
    <row r="47" spans="1:10" x14ac:dyDescent="0.3">
      <c r="A47" t="s">
        <v>114</v>
      </c>
      <c r="B47" t="s">
        <v>2</v>
      </c>
      <c r="C47">
        <v>6</v>
      </c>
      <c r="D47">
        <v>10</v>
      </c>
      <c r="G47">
        <v>6</v>
      </c>
      <c r="H47">
        <f t="shared" si="6"/>
        <v>0.6</v>
      </c>
      <c r="I47">
        <f t="shared" si="7"/>
        <v>1</v>
      </c>
      <c r="J47">
        <f t="shared" si="8"/>
        <v>0.4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12.5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1</v>
      </c>
      <c r="D52">
        <v>10</v>
      </c>
    </row>
    <row r="53" spans="1:10" x14ac:dyDescent="0.3">
      <c r="A53" t="s">
        <v>104</v>
      </c>
      <c r="B53" t="s">
        <v>2</v>
      </c>
      <c r="C53">
        <v>1</v>
      </c>
      <c r="D53">
        <v>10</v>
      </c>
    </row>
    <row r="54" spans="1:10" x14ac:dyDescent="0.3">
      <c r="A54" t="s">
        <v>105</v>
      </c>
      <c r="B54" t="s">
        <v>2</v>
      </c>
      <c r="C54">
        <v>6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s="4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1</v>
      </c>
      <c r="D5">
        <v>10</v>
      </c>
      <c r="G5">
        <v>4</v>
      </c>
      <c r="H5">
        <f t="shared" si="0"/>
        <v>0.1</v>
      </c>
      <c r="I5">
        <f t="shared" si="1"/>
        <v>0</v>
      </c>
      <c r="J5">
        <f t="shared" si="2"/>
        <v>-0.1</v>
      </c>
    </row>
    <row r="6" spans="1:10" x14ac:dyDescent="0.3">
      <c r="A6" t="s">
        <v>113</v>
      </c>
      <c r="B6" t="s">
        <v>100</v>
      </c>
      <c r="C6">
        <v>3</v>
      </c>
      <c r="D6">
        <v>10</v>
      </c>
      <c r="G6">
        <v>5</v>
      </c>
      <c r="H6">
        <f t="shared" si="0"/>
        <v>0.3</v>
      </c>
      <c r="I6">
        <f t="shared" si="1"/>
        <v>0.9</v>
      </c>
      <c r="J6">
        <f t="shared" si="2"/>
        <v>0.60000000000000009</v>
      </c>
    </row>
    <row r="7" spans="1:10" x14ac:dyDescent="0.3">
      <c r="A7" t="s">
        <v>114</v>
      </c>
      <c r="B7" t="s">
        <v>100</v>
      </c>
      <c r="C7">
        <v>9</v>
      </c>
      <c r="D7">
        <v>10</v>
      </c>
      <c r="G7">
        <v>6</v>
      </c>
      <c r="H7">
        <f t="shared" si="0"/>
        <v>0.9</v>
      </c>
      <c r="I7">
        <f t="shared" si="1"/>
        <v>0.9</v>
      </c>
      <c r="J7">
        <f t="shared" si="2"/>
        <v>0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6.2500000000000018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0</v>
      </c>
      <c r="D13">
        <v>10</v>
      </c>
    </row>
    <row r="14" spans="1:10" x14ac:dyDescent="0.3">
      <c r="A14" t="s">
        <v>105</v>
      </c>
      <c r="B14" t="s">
        <v>100</v>
      </c>
      <c r="C14">
        <v>9</v>
      </c>
      <c r="D14">
        <v>10</v>
      </c>
    </row>
    <row r="15" spans="1:10" x14ac:dyDescent="0.3">
      <c r="A15" t="s">
        <v>106</v>
      </c>
      <c r="B15" t="s">
        <v>100</v>
      </c>
      <c r="C15">
        <v>9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0.1</v>
      </c>
      <c r="J24">
        <f t="shared" si="5"/>
        <v>0.1</v>
      </c>
    </row>
    <row r="25" spans="1:10" x14ac:dyDescent="0.3">
      <c r="A25" t="s">
        <v>112</v>
      </c>
      <c r="B25" t="s">
        <v>1</v>
      </c>
      <c r="C25">
        <v>2</v>
      </c>
      <c r="D25">
        <v>10</v>
      </c>
      <c r="G25">
        <v>4</v>
      </c>
      <c r="H25">
        <f t="shared" si="3"/>
        <v>0.2</v>
      </c>
      <c r="I25">
        <f t="shared" si="4"/>
        <v>0.2</v>
      </c>
      <c r="J25">
        <f t="shared" si="5"/>
        <v>0</v>
      </c>
    </row>
    <row r="26" spans="1:10" x14ac:dyDescent="0.3">
      <c r="A26" t="s">
        <v>113</v>
      </c>
      <c r="B26" t="s">
        <v>1</v>
      </c>
      <c r="C26">
        <v>8</v>
      </c>
      <c r="D26">
        <v>10</v>
      </c>
      <c r="G26">
        <v>5</v>
      </c>
      <c r="H26">
        <f t="shared" si="3"/>
        <v>0.8</v>
      </c>
      <c r="I26">
        <f t="shared" si="4"/>
        <v>0.8</v>
      </c>
      <c r="J26">
        <f t="shared" si="5"/>
        <v>0</v>
      </c>
    </row>
    <row r="27" spans="1:10" x14ac:dyDescent="0.3">
      <c r="A27" t="s">
        <v>114</v>
      </c>
      <c r="B27" t="s">
        <v>1</v>
      </c>
      <c r="C27">
        <v>9</v>
      </c>
      <c r="D27">
        <v>10</v>
      </c>
      <c r="G27">
        <v>6</v>
      </c>
      <c r="H27">
        <f t="shared" si="3"/>
        <v>0.9</v>
      </c>
      <c r="I27">
        <f t="shared" si="4"/>
        <v>0.9</v>
      </c>
      <c r="J27">
        <f t="shared" si="5"/>
        <v>0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1</v>
      </c>
      <c r="J28">
        <f t="shared" si="5"/>
        <v>0</v>
      </c>
    </row>
    <row r="29" spans="1:10" x14ac:dyDescent="0.3">
      <c r="A29" t="s">
        <v>116</v>
      </c>
      <c r="B29" t="s">
        <v>1</v>
      </c>
      <c r="C29">
        <v>10</v>
      </c>
      <c r="D29">
        <v>10</v>
      </c>
      <c r="G29">
        <v>8</v>
      </c>
      <c r="H29">
        <f t="shared" si="3"/>
        <v>1</v>
      </c>
      <c r="I29">
        <f t="shared" si="4"/>
        <v>1</v>
      </c>
      <c r="J29">
        <f t="shared" si="5"/>
        <v>0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1.25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1</v>
      </c>
      <c r="D32">
        <v>10</v>
      </c>
    </row>
    <row r="33" spans="1:10" x14ac:dyDescent="0.3">
      <c r="A33" t="s">
        <v>104</v>
      </c>
      <c r="B33" t="s">
        <v>1</v>
      </c>
      <c r="C33">
        <v>2</v>
      </c>
      <c r="D33">
        <v>10</v>
      </c>
    </row>
    <row r="34" spans="1:10" x14ac:dyDescent="0.3">
      <c r="A34" t="s">
        <v>105</v>
      </c>
      <c r="B34" t="s">
        <v>1</v>
      </c>
      <c r="C34">
        <v>8</v>
      </c>
      <c r="D34">
        <v>10</v>
      </c>
    </row>
    <row r="35" spans="1:10" x14ac:dyDescent="0.3">
      <c r="A35" t="s">
        <v>106</v>
      </c>
      <c r="B35" t="s">
        <v>1</v>
      </c>
      <c r="C35">
        <v>9</v>
      </c>
      <c r="D35">
        <v>10</v>
      </c>
    </row>
    <row r="36" spans="1:10" x14ac:dyDescent="0.3">
      <c r="A36" t="s">
        <v>107</v>
      </c>
      <c r="B36" t="s">
        <v>1</v>
      </c>
      <c r="C36">
        <v>10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1</v>
      </c>
      <c r="D45">
        <v>10</v>
      </c>
      <c r="G45">
        <v>4</v>
      </c>
      <c r="H45">
        <f t="shared" si="6"/>
        <v>0.1</v>
      </c>
      <c r="I45">
        <f t="shared" si="7"/>
        <v>0.2</v>
      </c>
      <c r="J45">
        <f t="shared" si="8"/>
        <v>0.1</v>
      </c>
    </row>
    <row r="46" spans="1:10" x14ac:dyDescent="0.3">
      <c r="A46" t="s">
        <v>113</v>
      </c>
      <c r="B46" t="s">
        <v>2</v>
      </c>
      <c r="C46">
        <v>4</v>
      </c>
      <c r="D46">
        <v>10</v>
      </c>
      <c r="G46">
        <v>5</v>
      </c>
      <c r="H46">
        <f t="shared" si="6"/>
        <v>0.4</v>
      </c>
      <c r="I46">
        <f t="shared" si="7"/>
        <v>0.9</v>
      </c>
      <c r="J46">
        <f t="shared" si="8"/>
        <v>0.5</v>
      </c>
    </row>
    <row r="47" spans="1:10" x14ac:dyDescent="0.3">
      <c r="A47" t="s">
        <v>114</v>
      </c>
      <c r="B47" t="s">
        <v>2</v>
      </c>
      <c r="C47">
        <v>9</v>
      </c>
      <c r="D47">
        <v>10</v>
      </c>
      <c r="G47">
        <v>6</v>
      </c>
      <c r="H47">
        <f t="shared" si="6"/>
        <v>0.9</v>
      </c>
      <c r="I47">
        <f t="shared" si="7"/>
        <v>0.8</v>
      </c>
      <c r="J47">
        <f t="shared" si="8"/>
        <v>-9.9999999999999978E-2</v>
      </c>
    </row>
    <row r="48" spans="1:10" x14ac:dyDescent="0.3">
      <c r="A48" t="s">
        <v>115</v>
      </c>
      <c r="B48" t="s">
        <v>2</v>
      </c>
      <c r="C48">
        <v>10</v>
      </c>
      <c r="D48">
        <v>10</v>
      </c>
      <c r="G48">
        <v>7</v>
      </c>
      <c r="H48">
        <f t="shared" si="6"/>
        <v>1</v>
      </c>
      <c r="I48">
        <f t="shared" si="7"/>
        <v>1</v>
      </c>
      <c r="J48">
        <f t="shared" si="8"/>
        <v>0</v>
      </c>
    </row>
    <row r="49" spans="1:10" x14ac:dyDescent="0.3">
      <c r="A49" t="s">
        <v>116</v>
      </c>
      <c r="B49" t="s">
        <v>2</v>
      </c>
      <c r="C49">
        <v>10</v>
      </c>
      <c r="D49">
        <v>10</v>
      </c>
      <c r="G49">
        <v>8</v>
      </c>
      <c r="H49">
        <f t="shared" si="6"/>
        <v>1</v>
      </c>
      <c r="I49">
        <f t="shared" si="7"/>
        <v>1</v>
      </c>
      <c r="J49">
        <f t="shared" si="8"/>
        <v>0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6.25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2</v>
      </c>
      <c r="D53">
        <v>10</v>
      </c>
    </row>
    <row r="54" spans="1:10" x14ac:dyDescent="0.3">
      <c r="A54" t="s">
        <v>105</v>
      </c>
      <c r="B54" t="s">
        <v>2</v>
      </c>
      <c r="C54">
        <v>9</v>
      </c>
      <c r="D54">
        <v>10</v>
      </c>
    </row>
    <row r="55" spans="1:10" x14ac:dyDescent="0.3">
      <c r="A55" t="s">
        <v>106</v>
      </c>
      <c r="B55" t="s">
        <v>2</v>
      </c>
      <c r="C55">
        <v>8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57"/>
  <sheetViews>
    <sheetView zoomScaleNormal="100" workbookViewId="0">
      <selection activeCell="D1" sqref="D1"/>
    </sheetView>
  </sheetViews>
  <sheetFormatPr defaultRowHeight="14.4" x14ac:dyDescent="0.3"/>
  <cols>
    <col min="3" max="3" width="13.109375" bestFit="1" customWidth="1"/>
    <col min="10" max="10" width="10.44140625" bestFit="1" customWidth="1"/>
  </cols>
  <sheetData>
    <row r="1" spans="1:10" x14ac:dyDescent="0.3">
      <c r="A1" t="s">
        <v>58</v>
      </c>
      <c r="B1" t="s">
        <v>59</v>
      </c>
      <c r="C1" t="s">
        <v>60</v>
      </c>
      <c r="D1" t="s">
        <v>99</v>
      </c>
      <c r="G1" t="s">
        <v>9</v>
      </c>
      <c r="H1" t="s">
        <v>55</v>
      </c>
      <c r="I1" t="s">
        <v>56</v>
      </c>
      <c r="J1" t="s">
        <v>57</v>
      </c>
    </row>
    <row r="2" spans="1:10" x14ac:dyDescent="0.3">
      <c r="A2" t="s">
        <v>109</v>
      </c>
      <c r="B2" t="s">
        <v>100</v>
      </c>
      <c r="C2">
        <v>0</v>
      </c>
      <c r="D2">
        <v>10</v>
      </c>
      <c r="G2">
        <v>1</v>
      </c>
      <c r="H2">
        <f>C2/D2</f>
        <v>0</v>
      </c>
      <c r="I2">
        <f>C10/D10</f>
        <v>0</v>
      </c>
      <c r="J2">
        <f>I2-H2</f>
        <v>0</v>
      </c>
    </row>
    <row r="3" spans="1:10" x14ac:dyDescent="0.3">
      <c r="A3" t="s">
        <v>110</v>
      </c>
      <c r="B3" t="s">
        <v>100</v>
      </c>
      <c r="C3">
        <v>0</v>
      </c>
      <c r="D3">
        <v>10</v>
      </c>
      <c r="G3">
        <v>2</v>
      </c>
      <c r="H3">
        <f t="shared" ref="H3:H9" si="0">C3/D3</f>
        <v>0</v>
      </c>
      <c r="I3">
        <f t="shared" ref="I3:I9" si="1">C11/D11</f>
        <v>0</v>
      </c>
      <c r="J3">
        <f t="shared" ref="J3:J9" si="2">I3-H3</f>
        <v>0</v>
      </c>
    </row>
    <row r="4" spans="1:10" x14ac:dyDescent="0.3">
      <c r="A4" t="s">
        <v>111</v>
      </c>
      <c r="B4" t="s">
        <v>100</v>
      </c>
      <c r="C4">
        <v>0</v>
      </c>
      <c r="D4">
        <v>10</v>
      </c>
      <c r="G4">
        <v>3</v>
      </c>
      <c r="H4">
        <f t="shared" si="0"/>
        <v>0</v>
      </c>
      <c r="I4">
        <f t="shared" si="1"/>
        <v>0</v>
      </c>
      <c r="J4">
        <f t="shared" si="2"/>
        <v>0</v>
      </c>
    </row>
    <row r="5" spans="1:10" x14ac:dyDescent="0.3">
      <c r="A5" t="s">
        <v>112</v>
      </c>
      <c r="B5" t="s">
        <v>100</v>
      </c>
      <c r="C5">
        <v>0</v>
      </c>
      <c r="D5">
        <v>10</v>
      </c>
      <c r="G5">
        <v>4</v>
      </c>
      <c r="H5">
        <f t="shared" si="0"/>
        <v>0</v>
      </c>
      <c r="I5">
        <f t="shared" si="1"/>
        <v>0.2</v>
      </c>
      <c r="J5">
        <f t="shared" si="2"/>
        <v>0.2</v>
      </c>
    </row>
    <row r="6" spans="1:10" x14ac:dyDescent="0.3">
      <c r="A6" t="s">
        <v>113</v>
      </c>
      <c r="B6" t="s">
        <v>100</v>
      </c>
      <c r="C6">
        <v>0</v>
      </c>
      <c r="D6">
        <v>10</v>
      </c>
      <c r="G6">
        <v>5</v>
      </c>
      <c r="H6">
        <f t="shared" si="0"/>
        <v>0</v>
      </c>
      <c r="I6">
        <f t="shared" si="1"/>
        <v>0.4</v>
      </c>
      <c r="J6">
        <f t="shared" si="2"/>
        <v>0.4</v>
      </c>
    </row>
    <row r="7" spans="1:10" x14ac:dyDescent="0.3">
      <c r="A7" t="s">
        <v>114</v>
      </c>
      <c r="B7" t="s">
        <v>100</v>
      </c>
      <c r="C7">
        <v>3</v>
      </c>
      <c r="D7">
        <v>10</v>
      </c>
      <c r="G7">
        <v>6</v>
      </c>
      <c r="H7">
        <f t="shared" si="0"/>
        <v>0.3</v>
      </c>
      <c r="I7">
        <f t="shared" si="1"/>
        <v>1</v>
      </c>
      <c r="J7">
        <f t="shared" si="2"/>
        <v>0.7</v>
      </c>
    </row>
    <row r="8" spans="1:10" x14ac:dyDescent="0.3">
      <c r="A8" t="s">
        <v>115</v>
      </c>
      <c r="B8" t="s">
        <v>100</v>
      </c>
      <c r="C8">
        <v>10</v>
      </c>
      <c r="D8">
        <v>10</v>
      </c>
      <c r="G8">
        <v>7</v>
      </c>
      <c r="H8">
        <f t="shared" si="0"/>
        <v>1</v>
      </c>
      <c r="I8">
        <f t="shared" si="1"/>
        <v>1</v>
      </c>
      <c r="J8">
        <f t="shared" si="2"/>
        <v>0</v>
      </c>
    </row>
    <row r="9" spans="1:10" x14ac:dyDescent="0.3">
      <c r="A9" t="s">
        <v>116</v>
      </c>
      <c r="B9" t="s">
        <v>100</v>
      </c>
      <c r="C9">
        <v>10</v>
      </c>
      <c r="D9">
        <v>10</v>
      </c>
      <c r="G9">
        <v>8</v>
      </c>
      <c r="H9">
        <f t="shared" si="0"/>
        <v>1</v>
      </c>
      <c r="I9">
        <f t="shared" si="1"/>
        <v>1</v>
      </c>
      <c r="J9">
        <f t="shared" si="2"/>
        <v>0</v>
      </c>
    </row>
    <row r="10" spans="1:10" x14ac:dyDescent="0.3">
      <c r="A10" t="s">
        <v>101</v>
      </c>
      <c r="B10" t="s">
        <v>100</v>
      </c>
      <c r="C10">
        <v>0</v>
      </c>
      <c r="D10">
        <v>10</v>
      </c>
      <c r="I10" s="16" t="s">
        <v>62</v>
      </c>
      <c r="J10" s="14">
        <f>100*SUM(J2:J9)/8</f>
        <v>16.25</v>
      </c>
    </row>
    <row r="11" spans="1:10" x14ac:dyDescent="0.3">
      <c r="A11" t="s">
        <v>102</v>
      </c>
      <c r="B11" t="s">
        <v>100</v>
      </c>
      <c r="C11">
        <v>0</v>
      </c>
      <c r="D11">
        <v>10</v>
      </c>
    </row>
    <row r="12" spans="1:10" x14ac:dyDescent="0.3">
      <c r="A12" t="s">
        <v>103</v>
      </c>
      <c r="B12" t="s">
        <v>100</v>
      </c>
      <c r="C12">
        <v>0</v>
      </c>
      <c r="D12">
        <v>10</v>
      </c>
    </row>
    <row r="13" spans="1:10" x14ac:dyDescent="0.3">
      <c r="A13" t="s">
        <v>104</v>
      </c>
      <c r="B13" t="s">
        <v>100</v>
      </c>
      <c r="C13">
        <v>2</v>
      </c>
      <c r="D13">
        <v>10</v>
      </c>
    </row>
    <row r="14" spans="1:10" x14ac:dyDescent="0.3">
      <c r="A14" t="s">
        <v>105</v>
      </c>
      <c r="B14" t="s">
        <v>100</v>
      </c>
      <c r="C14">
        <v>4</v>
      </c>
      <c r="D14">
        <v>10</v>
      </c>
    </row>
    <row r="15" spans="1:10" x14ac:dyDescent="0.3">
      <c r="A15" t="s">
        <v>106</v>
      </c>
      <c r="B15" t="s">
        <v>100</v>
      </c>
      <c r="C15">
        <v>10</v>
      </c>
      <c r="D15">
        <v>10</v>
      </c>
    </row>
    <row r="16" spans="1:10" x14ac:dyDescent="0.3">
      <c r="A16" t="s">
        <v>107</v>
      </c>
      <c r="B16" t="s">
        <v>100</v>
      </c>
      <c r="C16">
        <v>10</v>
      </c>
      <c r="D16">
        <v>10</v>
      </c>
    </row>
    <row r="17" spans="1:10" x14ac:dyDescent="0.3">
      <c r="A17" t="s">
        <v>108</v>
      </c>
      <c r="B17" t="s">
        <v>100</v>
      </c>
      <c r="C17">
        <v>10</v>
      </c>
      <c r="D17">
        <v>10</v>
      </c>
    </row>
    <row r="21" spans="1:10" x14ac:dyDescent="0.3">
      <c r="G21" t="s">
        <v>9</v>
      </c>
      <c r="H21" t="s">
        <v>55</v>
      </c>
      <c r="I21" t="s">
        <v>56</v>
      </c>
      <c r="J21" t="s">
        <v>57</v>
      </c>
    </row>
    <row r="22" spans="1:10" x14ac:dyDescent="0.3">
      <c r="A22" t="s">
        <v>109</v>
      </c>
      <c r="B22" t="s">
        <v>1</v>
      </c>
      <c r="C22">
        <v>0</v>
      </c>
      <c r="D22">
        <v>10</v>
      </c>
      <c r="G22">
        <v>1</v>
      </c>
      <c r="H22">
        <f>C22/D22</f>
        <v>0</v>
      </c>
      <c r="I22">
        <f>C30/D30</f>
        <v>0</v>
      </c>
      <c r="J22">
        <f>I22-H22</f>
        <v>0</v>
      </c>
    </row>
    <row r="23" spans="1:10" x14ac:dyDescent="0.3">
      <c r="A23" t="s">
        <v>110</v>
      </c>
      <c r="B23" t="s">
        <v>1</v>
      </c>
      <c r="C23">
        <v>0</v>
      </c>
      <c r="D23">
        <v>10</v>
      </c>
      <c r="G23">
        <v>2</v>
      </c>
      <c r="H23">
        <f t="shared" ref="H23:H29" si="3">C23/D23</f>
        <v>0</v>
      </c>
      <c r="I23">
        <f t="shared" ref="I23:I29" si="4">C31/D31</f>
        <v>0</v>
      </c>
      <c r="J23">
        <f t="shared" ref="J23:J29" si="5">I23-H23</f>
        <v>0</v>
      </c>
    </row>
    <row r="24" spans="1:10" x14ac:dyDescent="0.3">
      <c r="A24" t="s">
        <v>111</v>
      </c>
      <c r="B24" t="s">
        <v>1</v>
      </c>
      <c r="C24">
        <v>0</v>
      </c>
      <c r="D24">
        <v>10</v>
      </c>
      <c r="G24">
        <v>3</v>
      </c>
      <c r="H24">
        <f t="shared" si="3"/>
        <v>0</v>
      </c>
      <c r="I24">
        <f t="shared" si="4"/>
        <v>0</v>
      </c>
      <c r="J24">
        <f t="shared" si="5"/>
        <v>0</v>
      </c>
    </row>
    <row r="25" spans="1:10" x14ac:dyDescent="0.3">
      <c r="A25" t="s">
        <v>112</v>
      </c>
      <c r="B25" t="s">
        <v>1</v>
      </c>
      <c r="C25">
        <v>0</v>
      </c>
      <c r="D25">
        <v>10</v>
      </c>
      <c r="G25">
        <v>4</v>
      </c>
      <c r="H25">
        <f t="shared" si="3"/>
        <v>0</v>
      </c>
      <c r="I25">
        <f t="shared" si="4"/>
        <v>0</v>
      </c>
      <c r="J25">
        <f t="shared" si="5"/>
        <v>0</v>
      </c>
    </row>
    <row r="26" spans="1:10" x14ac:dyDescent="0.3">
      <c r="A26" t="s">
        <v>113</v>
      </c>
      <c r="B26" t="s">
        <v>1</v>
      </c>
      <c r="C26">
        <v>2</v>
      </c>
      <c r="D26">
        <v>10</v>
      </c>
      <c r="G26">
        <v>5</v>
      </c>
      <c r="H26">
        <f t="shared" si="3"/>
        <v>0.2</v>
      </c>
      <c r="I26">
        <f t="shared" si="4"/>
        <v>0.3</v>
      </c>
      <c r="J26">
        <f t="shared" si="5"/>
        <v>9.9999999999999978E-2</v>
      </c>
    </row>
    <row r="27" spans="1:10" x14ac:dyDescent="0.3">
      <c r="A27" t="s">
        <v>114</v>
      </c>
      <c r="B27" t="s">
        <v>1</v>
      </c>
      <c r="C27">
        <v>1</v>
      </c>
      <c r="D27">
        <v>10</v>
      </c>
      <c r="G27">
        <v>6</v>
      </c>
      <c r="H27">
        <f t="shared" si="3"/>
        <v>0.1</v>
      </c>
      <c r="I27">
        <f t="shared" si="4"/>
        <v>0.8</v>
      </c>
      <c r="J27">
        <f t="shared" si="5"/>
        <v>0.70000000000000007</v>
      </c>
    </row>
    <row r="28" spans="1:10" x14ac:dyDescent="0.3">
      <c r="A28" t="s">
        <v>115</v>
      </c>
      <c r="B28" t="s">
        <v>1</v>
      </c>
      <c r="C28">
        <v>10</v>
      </c>
      <c r="D28">
        <v>10</v>
      </c>
      <c r="G28">
        <v>7</v>
      </c>
      <c r="H28">
        <f t="shared" si="3"/>
        <v>1</v>
      </c>
      <c r="I28">
        <f t="shared" si="4"/>
        <v>0.9</v>
      </c>
      <c r="J28">
        <f t="shared" si="5"/>
        <v>-9.9999999999999978E-2</v>
      </c>
    </row>
    <row r="29" spans="1:10" x14ac:dyDescent="0.3">
      <c r="A29" t="s">
        <v>116</v>
      </c>
      <c r="B29" t="s">
        <v>1</v>
      </c>
      <c r="C29">
        <v>9</v>
      </c>
      <c r="D29">
        <v>10</v>
      </c>
      <c r="G29">
        <v>8</v>
      </c>
      <c r="H29">
        <f t="shared" si="3"/>
        <v>0.9</v>
      </c>
      <c r="I29">
        <f t="shared" si="4"/>
        <v>1</v>
      </c>
      <c r="J29">
        <f t="shared" si="5"/>
        <v>9.9999999999999978E-2</v>
      </c>
    </row>
    <row r="30" spans="1:10" x14ac:dyDescent="0.3">
      <c r="A30" t="s">
        <v>101</v>
      </c>
      <c r="B30" t="s">
        <v>1</v>
      </c>
      <c r="C30">
        <v>0</v>
      </c>
      <c r="D30">
        <v>10</v>
      </c>
      <c r="I30" s="16" t="s">
        <v>62</v>
      </c>
      <c r="J30" s="14">
        <f>100*SUM(J22:J29)/8</f>
        <v>10</v>
      </c>
    </row>
    <row r="31" spans="1:10" x14ac:dyDescent="0.3">
      <c r="A31" t="s">
        <v>102</v>
      </c>
      <c r="B31" t="s">
        <v>1</v>
      </c>
      <c r="C31">
        <v>0</v>
      </c>
      <c r="D31">
        <v>10</v>
      </c>
    </row>
    <row r="32" spans="1:10" x14ac:dyDescent="0.3">
      <c r="A32" t="s">
        <v>103</v>
      </c>
      <c r="B32" t="s">
        <v>1</v>
      </c>
      <c r="C32">
        <v>0</v>
      </c>
      <c r="D32">
        <v>10</v>
      </c>
    </row>
    <row r="33" spans="1:10" x14ac:dyDescent="0.3">
      <c r="A33" t="s">
        <v>104</v>
      </c>
      <c r="B33" t="s">
        <v>1</v>
      </c>
      <c r="C33">
        <v>0</v>
      </c>
      <c r="D33">
        <v>10</v>
      </c>
    </row>
    <row r="34" spans="1:10" x14ac:dyDescent="0.3">
      <c r="A34" t="s">
        <v>105</v>
      </c>
      <c r="B34" t="s">
        <v>1</v>
      </c>
      <c r="C34">
        <v>3</v>
      </c>
      <c r="D34">
        <v>10</v>
      </c>
    </row>
    <row r="35" spans="1:10" x14ac:dyDescent="0.3">
      <c r="A35" t="s">
        <v>106</v>
      </c>
      <c r="B35" t="s">
        <v>1</v>
      </c>
      <c r="C35">
        <v>8</v>
      </c>
      <c r="D35">
        <v>10</v>
      </c>
    </row>
    <row r="36" spans="1:10" x14ac:dyDescent="0.3">
      <c r="A36" t="s">
        <v>107</v>
      </c>
      <c r="B36" t="s">
        <v>1</v>
      </c>
      <c r="C36">
        <v>9</v>
      </c>
      <c r="D36">
        <v>10</v>
      </c>
    </row>
    <row r="37" spans="1:10" x14ac:dyDescent="0.3">
      <c r="A37" t="s">
        <v>108</v>
      </c>
      <c r="B37" t="s">
        <v>1</v>
      </c>
      <c r="C37">
        <v>10</v>
      </c>
      <c r="D37">
        <v>10</v>
      </c>
    </row>
    <row r="41" spans="1:10" x14ac:dyDescent="0.3">
      <c r="G41" t="s">
        <v>9</v>
      </c>
      <c r="H41" t="s">
        <v>55</v>
      </c>
      <c r="I41" t="s">
        <v>56</v>
      </c>
      <c r="J41" t="s">
        <v>57</v>
      </c>
    </row>
    <row r="42" spans="1:10" x14ac:dyDescent="0.3">
      <c r="A42" t="s">
        <v>109</v>
      </c>
      <c r="B42" t="s">
        <v>2</v>
      </c>
      <c r="C42">
        <v>0</v>
      </c>
      <c r="D42">
        <v>10</v>
      </c>
      <c r="G42">
        <v>1</v>
      </c>
      <c r="H42">
        <f>C42/D42</f>
        <v>0</v>
      </c>
      <c r="I42">
        <f>C50/D50</f>
        <v>0</v>
      </c>
      <c r="J42">
        <f>I42-H42</f>
        <v>0</v>
      </c>
    </row>
    <row r="43" spans="1:10" x14ac:dyDescent="0.3">
      <c r="A43" t="s">
        <v>110</v>
      </c>
      <c r="B43" t="s">
        <v>2</v>
      </c>
      <c r="C43">
        <v>0</v>
      </c>
      <c r="D43">
        <v>10</v>
      </c>
      <c r="G43">
        <v>2</v>
      </c>
      <c r="H43">
        <f t="shared" ref="H43:H49" si="6">C43/D43</f>
        <v>0</v>
      </c>
      <c r="I43">
        <f t="shared" ref="I43:I49" si="7">C51/D51</f>
        <v>0</v>
      </c>
      <c r="J43">
        <f t="shared" ref="J43:J49" si="8">I43-H43</f>
        <v>0</v>
      </c>
    </row>
    <row r="44" spans="1:10" x14ac:dyDescent="0.3">
      <c r="A44" t="s">
        <v>111</v>
      </c>
      <c r="B44" t="s">
        <v>2</v>
      </c>
      <c r="C44">
        <v>0</v>
      </c>
      <c r="D44">
        <v>10</v>
      </c>
      <c r="G44">
        <v>3</v>
      </c>
      <c r="H44">
        <f t="shared" si="6"/>
        <v>0</v>
      </c>
      <c r="I44">
        <f t="shared" si="7"/>
        <v>0</v>
      </c>
      <c r="J44">
        <f t="shared" si="8"/>
        <v>0</v>
      </c>
    </row>
    <row r="45" spans="1:10" x14ac:dyDescent="0.3">
      <c r="A45" t="s">
        <v>112</v>
      </c>
      <c r="B45" t="s">
        <v>2</v>
      </c>
      <c r="C45">
        <v>0</v>
      </c>
      <c r="D45">
        <v>10</v>
      </c>
      <c r="G45">
        <v>4</v>
      </c>
      <c r="H45">
        <f t="shared" si="6"/>
        <v>0</v>
      </c>
      <c r="I45">
        <f t="shared" si="7"/>
        <v>0</v>
      </c>
      <c r="J45">
        <f t="shared" si="8"/>
        <v>0</v>
      </c>
    </row>
    <row r="46" spans="1:10" x14ac:dyDescent="0.3">
      <c r="A46" t="s">
        <v>113</v>
      </c>
      <c r="B46" t="s">
        <v>2</v>
      </c>
      <c r="C46">
        <v>0</v>
      </c>
      <c r="D46">
        <v>10</v>
      </c>
      <c r="G46">
        <v>5</v>
      </c>
      <c r="H46">
        <f t="shared" si="6"/>
        <v>0</v>
      </c>
      <c r="I46">
        <f t="shared" si="7"/>
        <v>0.7</v>
      </c>
      <c r="J46">
        <f t="shared" si="8"/>
        <v>0.7</v>
      </c>
    </row>
    <row r="47" spans="1:10" x14ac:dyDescent="0.3">
      <c r="A47" t="s">
        <v>114</v>
      </c>
      <c r="B47" t="s">
        <v>2</v>
      </c>
      <c r="C47">
        <v>0</v>
      </c>
      <c r="D47">
        <v>10</v>
      </c>
      <c r="G47">
        <v>6</v>
      </c>
      <c r="H47">
        <f t="shared" si="6"/>
        <v>0</v>
      </c>
      <c r="I47">
        <f t="shared" si="7"/>
        <v>1</v>
      </c>
      <c r="J47">
        <f t="shared" si="8"/>
        <v>1</v>
      </c>
    </row>
    <row r="48" spans="1:10" x14ac:dyDescent="0.3">
      <c r="A48" t="s">
        <v>115</v>
      </c>
      <c r="B48" t="s">
        <v>2</v>
      </c>
      <c r="C48">
        <v>5</v>
      </c>
      <c r="D48">
        <v>10</v>
      </c>
      <c r="G48">
        <v>7</v>
      </c>
      <c r="H48">
        <f t="shared" si="6"/>
        <v>0.5</v>
      </c>
      <c r="I48">
        <f t="shared" si="7"/>
        <v>1</v>
      </c>
      <c r="J48">
        <f t="shared" si="8"/>
        <v>0.5</v>
      </c>
    </row>
    <row r="49" spans="1:10" x14ac:dyDescent="0.3">
      <c r="A49" t="s">
        <v>116</v>
      </c>
      <c r="B49" t="s">
        <v>2</v>
      </c>
      <c r="C49">
        <v>9</v>
      </c>
      <c r="D49">
        <v>10</v>
      </c>
      <c r="G49">
        <v>8</v>
      </c>
      <c r="H49">
        <f t="shared" si="6"/>
        <v>0.9</v>
      </c>
      <c r="I49">
        <f t="shared" si="7"/>
        <v>1</v>
      </c>
      <c r="J49">
        <f t="shared" si="8"/>
        <v>9.9999999999999978E-2</v>
      </c>
    </row>
    <row r="50" spans="1:10" x14ac:dyDescent="0.3">
      <c r="A50" t="s">
        <v>101</v>
      </c>
      <c r="B50" t="s">
        <v>2</v>
      </c>
      <c r="C50">
        <v>0</v>
      </c>
      <c r="D50">
        <v>10</v>
      </c>
      <c r="I50" s="16" t="s">
        <v>62</v>
      </c>
      <c r="J50" s="14">
        <f>100*SUM(J42:J49)/8</f>
        <v>28.750000000000004</v>
      </c>
    </row>
    <row r="51" spans="1:10" x14ac:dyDescent="0.3">
      <c r="A51" t="s">
        <v>102</v>
      </c>
      <c r="B51" t="s">
        <v>2</v>
      </c>
      <c r="C51">
        <v>0</v>
      </c>
      <c r="D51">
        <v>10</v>
      </c>
    </row>
    <row r="52" spans="1:10" x14ac:dyDescent="0.3">
      <c r="A52" t="s">
        <v>103</v>
      </c>
      <c r="B52" t="s">
        <v>2</v>
      </c>
      <c r="C52">
        <v>0</v>
      </c>
      <c r="D52">
        <v>10</v>
      </c>
    </row>
    <row r="53" spans="1:10" x14ac:dyDescent="0.3">
      <c r="A53" t="s">
        <v>104</v>
      </c>
      <c r="B53" t="s">
        <v>2</v>
      </c>
      <c r="C53">
        <v>0</v>
      </c>
      <c r="D53">
        <v>10</v>
      </c>
    </row>
    <row r="54" spans="1:10" x14ac:dyDescent="0.3">
      <c r="A54" t="s">
        <v>105</v>
      </c>
      <c r="B54" t="s">
        <v>2</v>
      </c>
      <c r="C54">
        <v>7</v>
      </c>
      <c r="D54">
        <v>10</v>
      </c>
    </row>
    <row r="55" spans="1:10" x14ac:dyDescent="0.3">
      <c r="A55" t="s">
        <v>106</v>
      </c>
      <c r="B55" t="s">
        <v>2</v>
      </c>
      <c r="C55">
        <v>10</v>
      </c>
      <c r="D55">
        <v>10</v>
      </c>
    </row>
    <row r="56" spans="1:10" x14ac:dyDescent="0.3">
      <c r="A56" t="s">
        <v>107</v>
      </c>
      <c r="B56" t="s">
        <v>2</v>
      </c>
      <c r="C56">
        <v>10</v>
      </c>
      <c r="D56">
        <v>10</v>
      </c>
    </row>
    <row r="57" spans="1:10" x14ac:dyDescent="0.3">
      <c r="A57" t="s">
        <v>108</v>
      </c>
      <c r="B57" t="s">
        <v>2</v>
      </c>
      <c r="C57">
        <v>10</v>
      </c>
      <c r="D5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ALL</vt:lpstr>
      <vt:lpstr>Summary</vt:lpstr>
      <vt:lpstr>L1</vt:lpstr>
      <vt:lpstr>L2</vt:lpstr>
      <vt:lpstr>L3</vt:lpstr>
      <vt:lpstr>L4</vt:lpstr>
      <vt:lpstr>L5</vt:lpstr>
      <vt:lpstr>L6</vt:lpstr>
      <vt:lpstr>L7</vt:lpstr>
      <vt:lpstr>L8</vt:lpstr>
      <vt:lpstr>L9</vt:lpstr>
      <vt:lpstr>L10</vt:lpstr>
      <vt:lpstr>L11</vt:lpstr>
      <vt:lpstr>L12</vt:lpstr>
      <vt:lpstr>L13</vt:lpstr>
      <vt:lpstr>L14</vt:lpstr>
      <vt:lpstr>L15</vt:lpstr>
      <vt:lpstr>L16</vt:lpstr>
      <vt:lpstr>L17</vt:lpstr>
      <vt:lpstr>L18</vt:lpstr>
      <vt:lpstr>L19</vt:lpstr>
      <vt:lpstr>L20</vt:lpstr>
      <vt:lpstr>L21</vt:lpstr>
      <vt:lpstr>L22</vt:lpstr>
      <vt:lpstr>L23</vt:lpstr>
      <vt:lpstr>L24</vt:lpstr>
      <vt:lpstr>L25</vt:lpstr>
      <vt:lpstr>L26</vt:lpstr>
      <vt:lpstr>L27</vt:lpstr>
      <vt:lpstr>L28</vt:lpstr>
      <vt:lpstr>L29</vt:lpstr>
      <vt:lpstr>L30</vt:lpstr>
      <vt:lpstr>L31</vt:lpstr>
      <vt:lpstr>L32</vt:lpstr>
      <vt:lpstr>L33</vt:lpstr>
      <vt:lpstr>L34</vt:lpstr>
      <vt:lpstr>L35</vt:lpstr>
      <vt:lpstr>L36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Summers, Rob</dc:creator>
  <cp:lastModifiedBy>Summers, Rob</cp:lastModifiedBy>
  <dcterms:created xsi:type="dcterms:W3CDTF">2017-01-13T16:22:27Z</dcterms:created>
  <dcterms:modified xsi:type="dcterms:W3CDTF">2022-03-11T08:22:50Z</dcterms:modified>
</cp:coreProperties>
</file>