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hniea\Documents\publications\published 2020 -\Low et al 2020 Int J Mol Sci (ABCC1 &amp; ABCC4 in breast cancer)\figures\underlying data\"/>
    </mc:Choice>
  </mc:AlternateContent>
  <xr:revisionPtr revIDLastSave="0" documentId="13_ncr:1_{68A01515-13C3-42EE-8F5E-8F1A5B757FDD}" xr6:coauthVersionLast="45" xr6:coauthVersionMax="45" xr10:uidLastSave="{00000000-0000-0000-0000-000000000000}"/>
  <bookViews>
    <workbookView xWindow="-110" yWindow="-110" windowWidth="19420" windowHeight="10420" xr2:uid="{5B4E2591-BE4C-4B0B-BE17-A14D1C5BC876}"/>
  </bookViews>
  <sheets>
    <sheet name="cAMP" sheetId="1" r:id="rId1"/>
    <sheet name="PGE2" sheetId="3" r:id="rId2"/>
    <sheet name="S1P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" l="1"/>
  <c r="I37" i="4"/>
  <c r="I38" i="4"/>
  <c r="I39" i="4"/>
  <c r="I40" i="4"/>
  <c r="I41" i="4"/>
  <c r="I35" i="4"/>
  <c r="H36" i="4"/>
  <c r="H37" i="4"/>
  <c r="H38" i="4"/>
  <c r="H39" i="4"/>
  <c r="H40" i="4"/>
  <c r="H41" i="4"/>
  <c r="H35" i="4"/>
  <c r="G36" i="4"/>
  <c r="G37" i="4"/>
  <c r="G38" i="4"/>
  <c r="G39" i="4"/>
  <c r="G40" i="4"/>
  <c r="G41" i="4"/>
  <c r="G35" i="4"/>
  <c r="E48" i="3"/>
  <c r="H48" i="3" s="1"/>
  <c r="E49" i="3"/>
  <c r="G49" i="3" s="1"/>
  <c r="E50" i="3"/>
  <c r="E51" i="3"/>
  <c r="E52" i="3"/>
  <c r="E53" i="3"/>
  <c r="E54" i="3"/>
  <c r="D49" i="3"/>
  <c r="D50" i="3"/>
  <c r="D51" i="3"/>
  <c r="H51" i="3" s="1"/>
  <c r="D52" i="3"/>
  <c r="H52" i="3" s="1"/>
  <c r="D53" i="3"/>
  <c r="D54" i="3"/>
  <c r="I54" i="3" s="1"/>
  <c r="D48" i="3"/>
  <c r="H54" i="3"/>
  <c r="G54" i="3"/>
  <c r="I53" i="3"/>
  <c r="G53" i="3"/>
  <c r="I52" i="3"/>
  <c r="G52" i="3"/>
  <c r="G51" i="3"/>
  <c r="F7" i="3"/>
  <c r="F8" i="3"/>
  <c r="F9" i="3"/>
  <c r="F10" i="3"/>
  <c r="F11" i="3"/>
  <c r="F12" i="3"/>
  <c r="F13" i="3"/>
  <c r="F6" i="3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F23" i="1"/>
  <c r="F24" i="1"/>
  <c r="F25" i="1"/>
  <c r="F26" i="1"/>
  <c r="F27" i="1"/>
  <c r="F22" i="1"/>
  <c r="G48" i="3" l="1"/>
  <c r="I49" i="3"/>
  <c r="I48" i="3"/>
  <c r="I50" i="3"/>
  <c r="H53" i="3"/>
  <c r="I51" i="3"/>
  <c r="H49" i="3"/>
  <c r="G50" i="3"/>
  <c r="H50" i="3"/>
</calcChain>
</file>

<file path=xl/sharedStrings.xml><?xml version="1.0" encoding="utf-8"?>
<sst xmlns="http://schemas.openxmlformats.org/spreadsheetml/2006/main" count="100" uniqueCount="34">
  <si>
    <t>[cAMP] (pmol/ml)</t>
  </si>
  <si>
    <t>Absorbance</t>
  </si>
  <si>
    <t>Bckgrd corrected Absorbance</t>
  </si>
  <si>
    <t>LOG ([cAMP] (pmol/ml))</t>
  </si>
  <si>
    <t>average</t>
  </si>
  <si>
    <t>Untreated</t>
  </si>
  <si>
    <t>Negative siRNA</t>
  </si>
  <si>
    <t>ABCC1 siRNA #30</t>
  </si>
  <si>
    <t>ABCC1 siRNA #31</t>
  </si>
  <si>
    <t>ABCC4 siRNA #34</t>
  </si>
  <si>
    <t>ABCC4 siRNA #35</t>
  </si>
  <si>
    <t>MK571 50μM</t>
  </si>
  <si>
    <t>Raw absorbance</t>
  </si>
  <si>
    <t>Bckgrd corrected absorbance</t>
  </si>
  <si>
    <t>st dev</t>
  </si>
  <si>
    <t>n</t>
  </si>
  <si>
    <t>PGE2 (pg/ml)</t>
  </si>
  <si>
    <t>MB-MDA-231 cells</t>
  </si>
  <si>
    <t>MCF-7 cells</t>
  </si>
  <si>
    <t>[PGE2] (pg/ml)</t>
  </si>
  <si>
    <t>Sigmoidal, 4PL, X is log(concentration)</t>
  </si>
  <si>
    <t>Best-fit values</t>
  </si>
  <si>
    <t>Top</t>
  </si>
  <si>
    <t>Bottom</t>
  </si>
  <si>
    <t>LogIC50</t>
  </si>
  <si>
    <t>HillSlope</t>
  </si>
  <si>
    <t>IC50</t>
  </si>
  <si>
    <t>Span</t>
  </si>
  <si>
    <t>Goodness of Fit</t>
  </si>
  <si>
    <t>Robust Sum of Squares</t>
  </si>
  <si>
    <t>RSDR</t>
  </si>
  <si>
    <t>log [PGE2] (pg/ml)</t>
  </si>
  <si>
    <t>log PGE2 (pg/ml)</t>
  </si>
  <si>
    <t>[S1P] ng/ml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</si>
</sst>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8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8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cAMP</a:t>
            </a:r>
            <a:r>
              <a:rPr lang="en-GB" baseline="0"/>
              <a:t> ELISA std curve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cAMP!$C$23:$C$27</c:f>
              <c:numCache>
                <c:formatCode>General</c:formatCode>
                <c:ptCount val="5"/>
                <c:pt idx="0">
                  <c:v>2.3010299956639799</c:v>
                </c:pt>
                <c:pt idx="1">
                  <c:v>1.6989700043360201</c:v>
                </c:pt>
                <c:pt idx="2">
                  <c:v>1.09691001300806</c:v>
                </c:pt>
                <c:pt idx="3">
                  <c:v>0.49485002168009401</c:v>
                </c:pt>
                <c:pt idx="4">
                  <c:v>-0.10734896612270001</c:v>
                </c:pt>
              </c:numCache>
            </c:numRef>
          </c:xVal>
          <c:yVal>
            <c:numRef>
              <c:f>cAMP!$F$23:$F$27</c:f>
              <c:numCache>
                <c:formatCode>General</c:formatCode>
                <c:ptCount val="5"/>
                <c:pt idx="0">
                  <c:v>8.3150000000000002E-2</c:v>
                </c:pt>
                <c:pt idx="1">
                  <c:v>0.13590000000000002</c:v>
                </c:pt>
                <c:pt idx="2">
                  <c:v>0.2021</c:v>
                </c:pt>
                <c:pt idx="3">
                  <c:v>0.27465000000000001</c:v>
                </c:pt>
                <c:pt idx="4">
                  <c:v>0.33279999999999998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BA-4893-AB9C-2B038785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437631"/>
        <c:axId val="1943679359"/>
      </c:scatterChart>
      <c:valAx>
        <c:axId val="2030437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[cAMP] (pmol/ml)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679359"/>
        <c:crosses val="autoZero"/>
        <c:crossBetween val="midCat"/>
      </c:valAx>
      <c:valAx>
        <c:axId val="194367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Absrobacne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437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PGE2 ELISA std</a:t>
            </a:r>
            <a:r>
              <a:rPr lang="en-GB" baseline="0"/>
              <a:t> curve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'PGE2'!$F$6:$F$13</c:f>
              <c:numCache>
                <c:formatCode>General</c:formatCode>
                <c:ptCount val="8"/>
                <c:pt idx="0">
                  <c:v>0.47712125471966244</c:v>
                </c:pt>
                <c:pt idx="1">
                  <c:v>0.43120288455651662</c:v>
                </c:pt>
                <c:pt idx="2">
                  <c:v>0.37984917876282992</c:v>
                </c:pt>
                <c:pt idx="3">
                  <c:v>0.32159843046534387</c:v>
                </c:pt>
                <c:pt idx="4">
                  <c:v>0.25430633233128558</c:v>
                </c:pt>
                <c:pt idx="5">
                  <c:v>0.17464119266044847</c:v>
                </c:pt>
                <c:pt idx="6">
                  <c:v>7.7004326793350258E-2</c:v>
                </c:pt>
                <c:pt idx="7">
                  <c:v>-4.9148541111453566E-2</c:v>
                </c:pt>
              </c:numCache>
            </c:numRef>
          </c:xVal>
          <c:yVal>
            <c:numRef>
              <c:f>'PGE2'!$G$6:$G$13</c:f>
              <c:numCache>
                <c:formatCode>General</c:formatCode>
                <c:ptCount val="8"/>
                <c:pt idx="0">
                  <c:v>5.5500000000000001E-2</c:v>
                </c:pt>
                <c:pt idx="1">
                  <c:v>7.9299999999999995E-2</c:v>
                </c:pt>
                <c:pt idx="2">
                  <c:v>0.1246</c:v>
                </c:pt>
                <c:pt idx="3">
                  <c:v>0.2228</c:v>
                </c:pt>
                <c:pt idx="4">
                  <c:v>0.46510000000000001</c:v>
                </c:pt>
                <c:pt idx="5">
                  <c:v>0.6099</c:v>
                </c:pt>
                <c:pt idx="6">
                  <c:v>0.81100000000000005</c:v>
                </c:pt>
                <c:pt idx="7">
                  <c:v>0.99399999999999999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F-4078-9417-EA861731D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852623"/>
        <c:axId val="1943656063"/>
      </c:scatterChart>
      <c:valAx>
        <c:axId val="2040852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[PGE2] (pg/ml)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656063"/>
        <c:crosses val="autoZero"/>
        <c:crossBetween val="midCat"/>
      </c:valAx>
      <c:valAx>
        <c:axId val="194365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852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S1P ELISA std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S1P!$B$4:$B$11</c:f>
              <c:numCache>
                <c:formatCode>General</c:formatCode>
                <c:ptCount val="8"/>
                <c:pt idx="0">
                  <c:v>0</c:v>
                </c:pt>
                <c:pt idx="1">
                  <c:v>3.125</c:v>
                </c:pt>
                <c:pt idx="2">
                  <c:v>6.25</c:v>
                </c:pt>
                <c:pt idx="3">
                  <c:v>12.5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xVal>
          <c:yVal>
            <c:numRef>
              <c:f>S1P!$C$4:$C$11</c:f>
              <c:numCache>
                <c:formatCode>General</c:formatCode>
                <c:ptCount val="8"/>
                <c:pt idx="0">
                  <c:v>0</c:v>
                </c:pt>
                <c:pt idx="1">
                  <c:v>0.1757</c:v>
                </c:pt>
                <c:pt idx="2">
                  <c:v>0.35310000000000002</c:v>
                </c:pt>
                <c:pt idx="3">
                  <c:v>0.5907</c:v>
                </c:pt>
                <c:pt idx="4">
                  <c:v>0.91020000000000001</c:v>
                </c:pt>
                <c:pt idx="5">
                  <c:v>1.3494999999999999</c:v>
                </c:pt>
                <c:pt idx="6">
                  <c:v>1.8008</c:v>
                </c:pt>
                <c:pt idx="7">
                  <c:v>2.1318000000000001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C-4098-B3EB-24BD18E5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231119"/>
        <c:axId val="1894662719"/>
      </c:scatterChart>
      <c:valAx>
        <c:axId val="1776231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[S1P] (ng/ml)</a:t>
                </a:r>
              </a:p>
            </c:rich>
          </c:tx>
          <c:layout>
            <c:manualLayout>
              <c:xMode val="edge"/>
              <c:yMode val="edge"/>
              <c:x val="0.48226968503937007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662719"/>
        <c:crosses val="autoZero"/>
        <c:crossBetween val="midCat"/>
      </c:valAx>
      <c:valAx>
        <c:axId val="189466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23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206375</xdr:colOff>
      <xdr:row>12</xdr:row>
      <xdr:rowOff>104775</xdr:rowOff>
    </xdr:from>
    <xdr:to>
      <xdr:col>14</xdr:col>
      <xdr:colOff>511175</xdr:colOff>
      <xdr:row>26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82561A-FCCF-483C-A26F-F7356D044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536575</xdr:colOff>
      <xdr:row>1</xdr:row>
      <xdr:rowOff>111125</xdr:rowOff>
    </xdr:from>
    <xdr:to>
      <xdr:col>15</xdr:col>
      <xdr:colOff>231775</xdr:colOff>
      <xdr:row>16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C8F388-4609-4670-B7BE-DAF4455EA9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0</xdr:row>
      <xdr:rowOff>142875</xdr:rowOff>
    </xdr:from>
    <xdr:to>
      <xdr:col>11</xdr:col>
      <xdr:colOff>530225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AF0117-8C97-4AEE-B499-3BE8B3CAE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7FF3-998B-4976-8111-6D898BC2A965}">
  <dimension ref="C3:K65"/>
  <sheetViews>
    <sheetView tabSelected="1" topLeftCell="A13" workbookViewId="0">
      <selection activeCell="J31" sqref="J31"/>
    </sheetView>
  </sheetViews>
  <sheetFormatPr defaultRowHeight="14.5" x14ac:dyDescent="0.35"/>
  <cols>
    <col min="3" max="3" width="17.54296875" customWidth="1"/>
  </cols>
  <sheetData>
    <row r="3" spans="3:5" x14ac:dyDescent="0.35">
      <c r="C3" t="s">
        <v>0</v>
      </c>
      <c r="D3" s="2" t="s">
        <v>1</v>
      </c>
      <c r="E3" s="2"/>
    </row>
    <row r="4" spans="3:5" x14ac:dyDescent="0.35">
      <c r="C4" s="1">
        <v>0</v>
      </c>
      <c r="D4" s="1">
        <v>0.45040000000000002</v>
      </c>
      <c r="E4" s="1">
        <v>0.46689999999999998</v>
      </c>
    </row>
    <row r="5" spans="3:5" x14ac:dyDescent="0.35">
      <c r="C5" s="1">
        <v>200</v>
      </c>
      <c r="D5" s="1">
        <v>0.26050000000000001</v>
      </c>
      <c r="E5" s="1">
        <v>0.22800000000000001</v>
      </c>
    </row>
    <row r="6" spans="3:5" x14ac:dyDescent="0.35">
      <c r="C6" s="1">
        <v>50</v>
      </c>
      <c r="D6" s="1">
        <v>0.31319999999999998</v>
      </c>
      <c r="E6" s="1">
        <v>0.28079999999999999</v>
      </c>
    </row>
    <row r="7" spans="3:5" x14ac:dyDescent="0.35">
      <c r="C7" s="1">
        <v>12.5</v>
      </c>
      <c r="D7" s="1">
        <v>0.35610000000000003</v>
      </c>
      <c r="E7" s="1">
        <v>0.37030000000000002</v>
      </c>
    </row>
    <row r="8" spans="3:5" x14ac:dyDescent="0.35">
      <c r="C8" s="1">
        <v>3.125</v>
      </c>
      <c r="D8" s="1">
        <v>0.43070000000000003</v>
      </c>
      <c r="E8" s="1">
        <v>0.44080000000000003</v>
      </c>
    </row>
    <row r="9" spans="3:5" x14ac:dyDescent="0.35">
      <c r="C9" s="1">
        <v>0.78100000000000003</v>
      </c>
      <c r="D9" s="1">
        <v>0.49270000000000003</v>
      </c>
      <c r="E9" s="1">
        <v>0.49509999999999998</v>
      </c>
    </row>
    <row r="12" spans="3:5" ht="27.5" customHeight="1" x14ac:dyDescent="0.35">
      <c r="C12" t="s">
        <v>0</v>
      </c>
      <c r="D12" s="3" t="s">
        <v>2</v>
      </c>
      <c r="E12" s="3"/>
    </row>
    <row r="13" spans="3:5" x14ac:dyDescent="0.35">
      <c r="C13" s="1">
        <v>0</v>
      </c>
      <c r="D13" s="1">
        <v>0.2893</v>
      </c>
      <c r="E13" s="1">
        <v>0.30580000000000002</v>
      </c>
    </row>
    <row r="14" spans="3:5" x14ac:dyDescent="0.35">
      <c r="C14" s="1">
        <v>200</v>
      </c>
      <c r="D14" s="1">
        <v>9.9400000000000002E-2</v>
      </c>
      <c r="E14" s="1">
        <v>6.6900000000000001E-2</v>
      </c>
    </row>
    <row r="15" spans="3:5" x14ac:dyDescent="0.35">
      <c r="C15" s="1">
        <v>50</v>
      </c>
      <c r="D15" s="1">
        <v>0.15210000000000001</v>
      </c>
      <c r="E15" s="1">
        <v>0.1197</v>
      </c>
    </row>
    <row r="16" spans="3:5" x14ac:dyDescent="0.35">
      <c r="C16" s="1">
        <v>12.5</v>
      </c>
      <c r="D16" s="1">
        <v>0.19500000000000001</v>
      </c>
      <c r="E16" s="1">
        <v>0.2092</v>
      </c>
    </row>
    <row r="17" spans="3:6" x14ac:dyDescent="0.35">
      <c r="C17" s="1">
        <v>3.125</v>
      </c>
      <c r="D17" s="1">
        <v>0.26960000000000001</v>
      </c>
      <c r="E17" s="1">
        <v>0.2797</v>
      </c>
    </row>
    <row r="18" spans="3:6" x14ac:dyDescent="0.35">
      <c r="C18" s="1">
        <v>0.78100000000000003</v>
      </c>
      <c r="D18" s="1">
        <v>0.33160000000000001</v>
      </c>
      <c r="E18" s="1">
        <v>0.33400000000000002</v>
      </c>
    </row>
    <row r="21" spans="3:6" ht="26.5" customHeight="1" x14ac:dyDescent="0.35">
      <c r="C21" s="4" t="s">
        <v>3</v>
      </c>
      <c r="D21" s="3" t="s">
        <v>2</v>
      </c>
      <c r="E21" s="3"/>
      <c r="F21" t="s">
        <v>4</v>
      </c>
    </row>
    <row r="22" spans="3:6" x14ac:dyDescent="0.35">
      <c r="C22" s="1"/>
      <c r="D22" s="1">
        <v>0.2893</v>
      </c>
      <c r="E22" s="1">
        <v>0.30580000000000002</v>
      </c>
      <c r="F22">
        <f>AVERAGE(D22:E22)</f>
        <v>0.29754999999999998</v>
      </c>
    </row>
    <row r="23" spans="3:6" x14ac:dyDescent="0.35">
      <c r="C23" s="1">
        <v>2.3010299956639799</v>
      </c>
      <c r="D23" s="1">
        <v>9.9400000000000002E-2</v>
      </c>
      <c r="E23" s="1">
        <v>6.6900000000000001E-2</v>
      </c>
      <c r="F23">
        <f t="shared" ref="F23:F27" si="0">AVERAGE(D23:E23)</f>
        <v>8.3150000000000002E-2</v>
      </c>
    </row>
    <row r="24" spans="3:6" x14ac:dyDescent="0.35">
      <c r="C24" s="1">
        <v>1.6989700043360201</v>
      </c>
      <c r="D24" s="1">
        <v>0.15210000000000001</v>
      </c>
      <c r="E24" s="1">
        <v>0.1197</v>
      </c>
      <c r="F24">
        <f t="shared" si="0"/>
        <v>0.13590000000000002</v>
      </c>
    </row>
    <row r="25" spans="3:6" x14ac:dyDescent="0.35">
      <c r="C25" s="1">
        <v>1.09691001300806</v>
      </c>
      <c r="D25" s="1">
        <v>0.19500000000000001</v>
      </c>
      <c r="E25" s="1">
        <v>0.2092</v>
      </c>
      <c r="F25">
        <f t="shared" si="0"/>
        <v>0.2021</v>
      </c>
    </row>
    <row r="26" spans="3:6" x14ac:dyDescent="0.35">
      <c r="C26" s="1">
        <v>0.49485002168009401</v>
      </c>
      <c r="D26" s="1">
        <v>0.26960000000000001</v>
      </c>
      <c r="E26" s="1">
        <v>0.2797</v>
      </c>
      <c r="F26">
        <f t="shared" si="0"/>
        <v>0.27465000000000001</v>
      </c>
    </row>
    <row r="27" spans="3:6" x14ac:dyDescent="0.35">
      <c r="C27" s="1">
        <v>-0.10734896612270001</v>
      </c>
      <c r="D27" s="1">
        <v>0.33160000000000001</v>
      </c>
      <c r="E27" s="1">
        <v>0.33400000000000002</v>
      </c>
      <c r="F27">
        <f t="shared" si="0"/>
        <v>0.33279999999999998</v>
      </c>
    </row>
    <row r="31" spans="3:6" x14ac:dyDescent="0.35">
      <c r="C31" t="s">
        <v>17</v>
      </c>
    </row>
    <row r="33" spans="3:7" x14ac:dyDescent="0.35">
      <c r="C33" t="s">
        <v>12</v>
      </c>
    </row>
    <row r="34" spans="3:7" x14ac:dyDescent="0.35">
      <c r="D34" s="6"/>
      <c r="E34" s="6"/>
      <c r="F34" s="6"/>
      <c r="G34" s="6"/>
    </row>
    <row r="35" spans="3:7" x14ac:dyDescent="0.35">
      <c r="C35" t="s">
        <v>5</v>
      </c>
      <c r="D35" s="1">
        <v>0.32</v>
      </c>
      <c r="E35" s="1">
        <v>0.31330000000000002</v>
      </c>
      <c r="F35" s="1">
        <v>0.3337</v>
      </c>
      <c r="G35" s="1">
        <v>0.3276</v>
      </c>
    </row>
    <row r="36" spans="3:7" x14ac:dyDescent="0.35">
      <c r="C36" t="s">
        <v>6</v>
      </c>
      <c r="D36" s="1">
        <v>0.32729999999999998</v>
      </c>
      <c r="E36" s="1">
        <v>0.34160000000000001</v>
      </c>
    </row>
    <row r="37" spans="3:7" x14ac:dyDescent="0.35">
      <c r="C37" t="s">
        <v>7</v>
      </c>
      <c r="D37" s="1">
        <v>0.32519999999999999</v>
      </c>
      <c r="E37" s="1">
        <v>0.3634</v>
      </c>
      <c r="F37" s="1">
        <v>0.30709999999999998</v>
      </c>
      <c r="G37" s="1">
        <v>0.30499999999999999</v>
      </c>
    </row>
    <row r="38" spans="3:7" x14ac:dyDescent="0.35">
      <c r="C38" t="s">
        <v>8</v>
      </c>
      <c r="D38" s="1">
        <v>0.35089999999999999</v>
      </c>
      <c r="E38" s="1">
        <v>0.37019999999999997</v>
      </c>
    </row>
    <row r="39" spans="3:7" x14ac:dyDescent="0.35">
      <c r="C39" t="s">
        <v>9</v>
      </c>
      <c r="D39" s="1">
        <v>0.36599999999999999</v>
      </c>
      <c r="E39" s="1">
        <v>0.3664</v>
      </c>
      <c r="F39" s="1">
        <v>0.377</v>
      </c>
      <c r="G39" s="1">
        <v>0.39429999999999998</v>
      </c>
    </row>
    <row r="40" spans="3:7" x14ac:dyDescent="0.35">
      <c r="C40" t="s">
        <v>10</v>
      </c>
      <c r="D40" s="1">
        <v>0.37240000000000001</v>
      </c>
      <c r="E40" s="1">
        <v>0.39750000000000002</v>
      </c>
      <c r="F40" s="1">
        <v>0.39240000000000003</v>
      </c>
      <c r="G40" s="1">
        <v>0.48780000000000001</v>
      </c>
    </row>
    <row r="41" spans="3:7" x14ac:dyDescent="0.35">
      <c r="C41" t="s">
        <v>11</v>
      </c>
      <c r="D41" s="1">
        <v>0.48649999999999999</v>
      </c>
      <c r="E41" s="1">
        <v>0.47310000000000002</v>
      </c>
      <c r="F41" s="1">
        <v>0.45979999999999999</v>
      </c>
      <c r="G41" s="1">
        <v>0.4657</v>
      </c>
    </row>
    <row r="45" spans="3:7" x14ac:dyDescent="0.35">
      <c r="C45" t="s">
        <v>13</v>
      </c>
    </row>
    <row r="46" spans="3:7" x14ac:dyDescent="0.35">
      <c r="D46" s="6"/>
      <c r="E46" s="6"/>
      <c r="F46" s="6"/>
      <c r="G46" s="6"/>
    </row>
    <row r="47" spans="3:7" x14ac:dyDescent="0.35">
      <c r="C47" t="s">
        <v>5</v>
      </c>
      <c r="D47" s="1">
        <v>0.15890000000000001</v>
      </c>
      <c r="E47" s="1">
        <v>0.1522</v>
      </c>
      <c r="F47" s="1">
        <v>0.1726</v>
      </c>
      <c r="G47" s="1">
        <v>0.16650000000000001</v>
      </c>
    </row>
    <row r="48" spans="3:7" x14ac:dyDescent="0.35">
      <c r="C48" t="s">
        <v>6</v>
      </c>
      <c r="D48" s="1">
        <v>0.16619999999999999</v>
      </c>
      <c r="E48" s="1">
        <v>0.18049999999999999</v>
      </c>
    </row>
    <row r="49" spans="3:11" x14ac:dyDescent="0.35">
      <c r="C49" t="s">
        <v>7</v>
      </c>
      <c r="D49" s="1">
        <v>0.1641</v>
      </c>
      <c r="E49" s="1">
        <v>0.20230000000000001</v>
      </c>
      <c r="F49" s="1">
        <v>0.14599999999999999</v>
      </c>
      <c r="G49" s="1">
        <v>0.1439</v>
      </c>
    </row>
    <row r="50" spans="3:11" x14ac:dyDescent="0.35">
      <c r="C50" t="s">
        <v>8</v>
      </c>
      <c r="D50" s="1">
        <v>0.1898</v>
      </c>
      <c r="E50" s="1">
        <v>0.20910000000000001</v>
      </c>
    </row>
    <row r="51" spans="3:11" x14ac:dyDescent="0.35">
      <c r="C51" t="s">
        <v>9</v>
      </c>
      <c r="D51" s="1">
        <v>0.2049</v>
      </c>
      <c r="E51" s="1">
        <v>0.20530000000000001</v>
      </c>
      <c r="F51" s="1">
        <v>0.21590000000000001</v>
      </c>
      <c r="G51" s="1">
        <v>0.23319999999999999</v>
      </c>
    </row>
    <row r="52" spans="3:11" x14ac:dyDescent="0.35">
      <c r="C52" t="s">
        <v>10</v>
      </c>
      <c r="D52" s="1">
        <v>0.21129999999999999</v>
      </c>
      <c r="E52" s="1">
        <v>0.2364</v>
      </c>
      <c r="F52" s="1">
        <v>0.23130000000000001</v>
      </c>
      <c r="G52" s="1">
        <v>0.32669999999999999</v>
      </c>
    </row>
    <row r="53" spans="3:11" x14ac:dyDescent="0.35">
      <c r="C53" t="s">
        <v>11</v>
      </c>
      <c r="D53" s="1">
        <v>0.32540000000000002</v>
      </c>
      <c r="E53" s="1">
        <v>0.312</v>
      </c>
      <c r="F53" s="1">
        <v>0.29870000000000002</v>
      </c>
      <c r="G53" s="1">
        <v>0.30459999999999998</v>
      </c>
    </row>
    <row r="57" spans="3:11" x14ac:dyDescent="0.35">
      <c r="C57" t="s">
        <v>0</v>
      </c>
    </row>
    <row r="58" spans="3:11" x14ac:dyDescent="0.35">
      <c r="I58" t="s">
        <v>4</v>
      </c>
      <c r="J58" t="s">
        <v>14</v>
      </c>
      <c r="K58" t="s">
        <v>15</v>
      </c>
    </row>
    <row r="59" spans="3:11" x14ac:dyDescent="0.35">
      <c r="C59" t="s">
        <v>5</v>
      </c>
      <c r="D59" s="8">
        <v>34.5683973427208</v>
      </c>
      <c r="E59" s="8">
        <v>39.984050974568</v>
      </c>
      <c r="F59" s="8">
        <v>25.670478395350202</v>
      </c>
      <c r="G59" s="8">
        <v>29.307659153540801</v>
      </c>
      <c r="I59" s="9">
        <f>AVERAGE(D59:G59)</f>
        <v>32.382646466544948</v>
      </c>
      <c r="J59" s="9">
        <f>STDEV(D59:G59)</f>
        <v>6.2468019705659596</v>
      </c>
      <c r="K59">
        <f>COUNT(D59:G59)</f>
        <v>4</v>
      </c>
    </row>
    <row r="60" spans="3:11" x14ac:dyDescent="0.35">
      <c r="C60" t="s">
        <v>6</v>
      </c>
      <c r="D60" s="8">
        <v>29.499273522414299</v>
      </c>
      <c r="E60" s="8">
        <v>21.622487781988099</v>
      </c>
      <c r="I60" s="9">
        <f>AVERAGE(D60:G60)</f>
        <v>25.560880652201199</v>
      </c>
      <c r="J60" s="9">
        <f>STDEV(D60:G60)</f>
        <v>5.5697286110088688</v>
      </c>
      <c r="K60">
        <f>COUNT(D60:G60)</f>
        <v>2</v>
      </c>
    </row>
    <row r="61" spans="3:11" x14ac:dyDescent="0.35">
      <c r="C61" t="s">
        <v>7</v>
      </c>
      <c r="D61" s="8">
        <v>30.876114409328899</v>
      </c>
      <c r="E61" s="8">
        <v>13.4662069051983</v>
      </c>
      <c r="F61" s="8">
        <v>45.7485526156741</v>
      </c>
      <c r="G61" s="8">
        <v>47.883807835114197</v>
      </c>
      <c r="I61" s="9">
        <f>AVERAGE(D61:G61)</f>
        <v>34.493670441328874</v>
      </c>
      <c r="J61" s="9">
        <f>STDEV(D61:G61)</f>
        <v>15.929104249672495</v>
      </c>
      <c r="K61">
        <f>COUNT(D61:G61)</f>
        <v>4</v>
      </c>
    </row>
    <row r="62" spans="3:11" x14ac:dyDescent="0.35">
      <c r="C62" t="s">
        <v>8</v>
      </c>
      <c r="D62" s="8">
        <v>17.6672848535</v>
      </c>
      <c r="E62" s="8">
        <v>11.617009369301201</v>
      </c>
      <c r="I62" s="9">
        <f>AVERAGE(D62:G62)</f>
        <v>14.6421471114006</v>
      </c>
      <c r="J62" s="9">
        <f>STDEV(D62:G62)</f>
        <v>4.2781908229236887</v>
      </c>
      <c r="K62">
        <f>COUNT(D62:G62)</f>
        <v>2</v>
      </c>
    </row>
    <row r="63" spans="3:11" x14ac:dyDescent="0.35">
      <c r="C63" t="s">
        <v>9</v>
      </c>
      <c r="D63" s="8">
        <v>12.7267344121995</v>
      </c>
      <c r="E63" s="8">
        <v>12.616630850093101</v>
      </c>
      <c r="F63" s="8">
        <v>10.0217461113224</v>
      </c>
      <c r="G63" s="8">
        <v>6.8823356469664398</v>
      </c>
      <c r="I63" s="9">
        <f>AVERAGE(D63:G63)</f>
        <v>10.56186175514536</v>
      </c>
      <c r="J63" s="9">
        <f>STDEV(D63:G63)</f>
        <v>2.7531428673599971</v>
      </c>
      <c r="K63">
        <f>COUNT(D63:G63)</f>
        <v>4</v>
      </c>
    </row>
    <row r="64" spans="3:11" x14ac:dyDescent="0.35">
      <c r="C64" t="s">
        <v>10</v>
      </c>
      <c r="D64" s="8">
        <v>11.074895133383301</v>
      </c>
      <c r="E64" s="8">
        <v>6.4201794889862498</v>
      </c>
      <c r="F64" s="8">
        <v>7.1723318835762297</v>
      </c>
      <c r="G64" s="8">
        <v>0.90294308700556403</v>
      </c>
      <c r="I64" s="9">
        <f>AVERAGE(D64:G64)</f>
        <v>6.3925873982378363</v>
      </c>
      <c r="J64" s="9">
        <f>STDEV(D64:G64)</f>
        <v>4.1900263792461336</v>
      </c>
      <c r="K64">
        <f>COUNT(D64:G64)</f>
        <v>4</v>
      </c>
    </row>
    <row r="65" spans="3:11" x14ac:dyDescent="0.35">
      <c r="C65" t="s">
        <v>11</v>
      </c>
      <c r="D65" s="8">
        <v>0.92880496502106502</v>
      </c>
      <c r="E65" s="8">
        <v>1.2426236719115</v>
      </c>
      <c r="F65" s="8">
        <v>1.6588660564747</v>
      </c>
      <c r="G65" s="8">
        <v>1.4593213739012301</v>
      </c>
      <c r="I65" s="9">
        <f>AVERAGE(D65:G65)</f>
        <v>1.3224040168271238</v>
      </c>
      <c r="J65" s="9">
        <f>STDEV(D65:G65)</f>
        <v>0.31264366500829127</v>
      </c>
      <c r="K65">
        <f>COUNT(D65:G65)</f>
        <v>4</v>
      </c>
    </row>
  </sheetData>
  <mergeCells count="3">
    <mergeCell ref="D3:E3"/>
    <mergeCell ref="D12:E12"/>
    <mergeCell ref="D21:E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4B6E-3396-4BCE-8DB2-A9F5D77F0615}">
  <dimension ref="C4:R54"/>
  <sheetViews>
    <sheetView topLeftCell="A40" workbookViewId="0">
      <selection activeCell="I59" sqref="I59"/>
    </sheetView>
  </sheetViews>
  <sheetFormatPr defaultRowHeight="14.5" x14ac:dyDescent="0.35"/>
  <cols>
    <col min="3" max="3" width="15.453125" customWidth="1"/>
  </cols>
  <sheetData>
    <row r="4" spans="3:18" x14ac:dyDescent="0.35">
      <c r="C4" s="5" t="s">
        <v>16</v>
      </c>
      <c r="D4" s="5" t="s">
        <v>1</v>
      </c>
      <c r="F4" s="5" t="s">
        <v>32</v>
      </c>
      <c r="G4" s="5" t="s">
        <v>1</v>
      </c>
      <c r="Q4" s="11" t="s">
        <v>20</v>
      </c>
      <c r="R4" s="1"/>
    </row>
    <row r="5" spans="3:18" x14ac:dyDescent="0.35">
      <c r="C5" s="1"/>
      <c r="D5" s="1"/>
      <c r="F5" s="1"/>
      <c r="G5" s="1"/>
      <c r="Q5" s="11" t="s">
        <v>21</v>
      </c>
      <c r="R5" s="1"/>
    </row>
    <row r="6" spans="3:18" x14ac:dyDescent="0.35">
      <c r="C6" s="1">
        <v>3</v>
      </c>
      <c r="D6" s="1">
        <v>5.5500000000000001E-2</v>
      </c>
      <c r="F6" s="1">
        <f>LOG10(C6)</f>
        <v>0.47712125471966244</v>
      </c>
      <c r="G6" s="1">
        <v>5.5500000000000001E-2</v>
      </c>
      <c r="Q6" s="11" t="s">
        <v>22</v>
      </c>
      <c r="R6" s="1">
        <v>1.175</v>
      </c>
    </row>
    <row r="7" spans="3:18" x14ac:dyDescent="0.35">
      <c r="C7" s="1">
        <v>2.6989999999999998</v>
      </c>
      <c r="D7" s="1">
        <v>7.9299999999999995E-2</v>
      </c>
      <c r="F7" s="1">
        <f t="shared" ref="F7:F13" si="0">LOG10(C7)</f>
        <v>0.43120288455651662</v>
      </c>
      <c r="G7" s="1">
        <v>7.9299999999999995E-2</v>
      </c>
      <c r="Q7" s="11" t="s">
        <v>23</v>
      </c>
      <c r="R7" s="1">
        <v>3.721E-2</v>
      </c>
    </row>
    <row r="8" spans="3:18" x14ac:dyDescent="0.35">
      <c r="C8" s="1">
        <v>2.3980000000000001</v>
      </c>
      <c r="D8" s="1">
        <v>0.1246</v>
      </c>
      <c r="F8" s="1">
        <f t="shared" si="0"/>
        <v>0.37984917876282992</v>
      </c>
      <c r="G8" s="1">
        <v>0.1246</v>
      </c>
      <c r="Q8" s="11" t="s">
        <v>24</v>
      </c>
      <c r="R8" s="1">
        <v>1.4990000000000001</v>
      </c>
    </row>
    <row r="9" spans="3:18" x14ac:dyDescent="0.35">
      <c r="C9" s="1">
        <v>2.097</v>
      </c>
      <c r="D9" s="1">
        <v>0.2228</v>
      </c>
      <c r="F9" s="1">
        <f t="shared" si="0"/>
        <v>0.32159843046534387</v>
      </c>
      <c r="G9" s="1">
        <v>0.2228</v>
      </c>
      <c r="Q9" s="11" t="s">
        <v>25</v>
      </c>
      <c r="R9" s="1">
        <v>-1.19</v>
      </c>
    </row>
    <row r="10" spans="3:18" x14ac:dyDescent="0.35">
      <c r="C10" s="1">
        <v>1.796</v>
      </c>
      <c r="D10" s="1">
        <v>0.46510000000000001</v>
      </c>
      <c r="F10" s="1">
        <f t="shared" si="0"/>
        <v>0.25430633233128558</v>
      </c>
      <c r="G10" s="1">
        <v>0.46510000000000001</v>
      </c>
      <c r="Q10" s="11" t="s">
        <v>26</v>
      </c>
      <c r="R10" s="1">
        <v>31.57</v>
      </c>
    </row>
    <row r="11" spans="3:18" x14ac:dyDescent="0.35">
      <c r="C11" s="1">
        <v>1.4950000000000001</v>
      </c>
      <c r="D11" s="1">
        <v>0.6099</v>
      </c>
      <c r="F11" s="1">
        <f t="shared" si="0"/>
        <v>0.17464119266044847</v>
      </c>
      <c r="G11" s="1">
        <v>0.6099</v>
      </c>
      <c r="Q11" s="11" t="s">
        <v>27</v>
      </c>
      <c r="R11" s="1">
        <v>1.1379999999999999</v>
      </c>
    </row>
    <row r="12" spans="3:18" x14ac:dyDescent="0.35">
      <c r="C12" s="1">
        <v>1.194</v>
      </c>
      <c r="D12" s="1">
        <v>0.81100000000000005</v>
      </c>
      <c r="F12" s="1">
        <f t="shared" si="0"/>
        <v>7.7004326793350258E-2</v>
      </c>
      <c r="G12" s="1">
        <v>0.81100000000000005</v>
      </c>
      <c r="Q12" s="11" t="s">
        <v>28</v>
      </c>
      <c r="R12" s="1"/>
    </row>
    <row r="13" spans="3:18" x14ac:dyDescent="0.35">
      <c r="C13" s="1">
        <v>0.89300000000000002</v>
      </c>
      <c r="D13" s="1">
        <v>0.99399999999999999</v>
      </c>
      <c r="F13" s="1">
        <f t="shared" si="0"/>
        <v>-4.9148541111453566E-2</v>
      </c>
      <c r="G13" s="1">
        <v>0.99399999999999999</v>
      </c>
      <c r="Q13" s="11" t="s">
        <v>29</v>
      </c>
      <c r="R13" s="1">
        <v>10.09</v>
      </c>
    </row>
    <row r="14" spans="3:18" x14ac:dyDescent="0.35">
      <c r="Q14" s="11" t="s">
        <v>30</v>
      </c>
      <c r="R14" s="1">
        <v>3.5490000000000001E-3</v>
      </c>
    </row>
    <row r="20" spans="3:10" x14ac:dyDescent="0.35">
      <c r="C20" t="s">
        <v>18</v>
      </c>
      <c r="I20" s="11"/>
      <c r="J20" s="1"/>
    </row>
    <row r="21" spans="3:10" x14ac:dyDescent="0.35">
      <c r="I21" s="11"/>
      <c r="J21" s="1"/>
    </row>
    <row r="22" spans="3:10" x14ac:dyDescent="0.35">
      <c r="C22" t="s">
        <v>12</v>
      </c>
      <c r="I22" s="11"/>
      <c r="J22" s="1"/>
    </row>
    <row r="23" spans="3:10" x14ac:dyDescent="0.35">
      <c r="D23" s="6"/>
      <c r="E23" s="6"/>
      <c r="I23" s="11"/>
      <c r="J23" s="1"/>
    </row>
    <row r="24" spans="3:10" x14ac:dyDescent="0.35">
      <c r="C24" t="s">
        <v>5</v>
      </c>
      <c r="D24" s="1">
        <v>0.71530000000000005</v>
      </c>
      <c r="E24" s="1">
        <v>0.60389999999999999</v>
      </c>
      <c r="I24" s="11"/>
      <c r="J24" s="1"/>
    </row>
    <row r="25" spans="3:10" x14ac:dyDescent="0.35">
      <c r="C25" t="s">
        <v>6</v>
      </c>
      <c r="D25" s="1">
        <v>0.66700000000000004</v>
      </c>
      <c r="E25" s="1">
        <v>0.76949999999999996</v>
      </c>
      <c r="I25" s="11"/>
      <c r="J25" s="1"/>
    </row>
    <row r="26" spans="3:10" x14ac:dyDescent="0.35">
      <c r="C26" t="s">
        <v>7</v>
      </c>
      <c r="D26" s="1">
        <v>0.67930000000000001</v>
      </c>
      <c r="E26" s="1">
        <v>0.69610000000000005</v>
      </c>
      <c r="I26" s="11"/>
      <c r="J26" s="1"/>
    </row>
    <row r="27" spans="3:10" x14ac:dyDescent="0.35">
      <c r="C27" t="s">
        <v>8</v>
      </c>
      <c r="D27" s="1">
        <v>0.78549999999999998</v>
      </c>
      <c r="E27" s="1">
        <v>0.72870000000000001</v>
      </c>
      <c r="I27" s="11"/>
      <c r="J27" s="1"/>
    </row>
    <row r="28" spans="3:10" x14ac:dyDescent="0.35">
      <c r="C28" t="s">
        <v>9</v>
      </c>
      <c r="D28" s="1">
        <v>0.70509999999999995</v>
      </c>
      <c r="E28" s="1">
        <v>0.78269999999999995</v>
      </c>
      <c r="I28" s="11"/>
      <c r="J28" s="1"/>
    </row>
    <row r="29" spans="3:10" x14ac:dyDescent="0.35">
      <c r="C29" t="s">
        <v>10</v>
      </c>
      <c r="D29" s="1">
        <v>0.93469999999999998</v>
      </c>
      <c r="E29" s="1">
        <v>0.61060000000000003</v>
      </c>
      <c r="I29" s="11"/>
      <c r="J29" s="1"/>
    </row>
    <row r="30" spans="3:10" x14ac:dyDescent="0.35">
      <c r="C30" t="s">
        <v>11</v>
      </c>
      <c r="D30" s="1">
        <v>0.5857</v>
      </c>
      <c r="E30" s="1">
        <v>0.74780000000000002</v>
      </c>
      <c r="I30" s="11"/>
      <c r="J30" s="1"/>
    </row>
    <row r="31" spans="3:10" x14ac:dyDescent="0.35">
      <c r="I31" s="11"/>
      <c r="J31" s="1"/>
    </row>
    <row r="32" spans="3:10" x14ac:dyDescent="0.35">
      <c r="I32" s="11"/>
      <c r="J32" s="1"/>
    </row>
    <row r="33" spans="3:10" x14ac:dyDescent="0.35">
      <c r="I33" s="11"/>
      <c r="J33" s="1"/>
    </row>
    <row r="34" spans="3:10" x14ac:dyDescent="0.35">
      <c r="C34" t="s">
        <v>31</v>
      </c>
    </row>
    <row r="35" spans="3:10" x14ac:dyDescent="0.35">
      <c r="D35" s="6"/>
      <c r="E35" s="6"/>
    </row>
    <row r="36" spans="3:10" x14ac:dyDescent="0.35">
      <c r="C36" t="s">
        <v>5</v>
      </c>
      <c r="D36" s="7">
        <v>1.35766462141069</v>
      </c>
      <c r="E36" s="7">
        <v>1.5022874227683001</v>
      </c>
      <c r="G36" s="10"/>
      <c r="H36" s="10"/>
    </row>
    <row r="37" spans="3:10" x14ac:dyDescent="0.35">
      <c r="C37" t="s">
        <v>6</v>
      </c>
      <c r="D37" s="7">
        <v>1.42106211910818</v>
      </c>
      <c r="E37" s="7">
        <v>1.2838602528409999</v>
      </c>
      <c r="G37" s="10"/>
      <c r="H37" s="10"/>
    </row>
    <row r="38" spans="3:10" x14ac:dyDescent="0.35">
      <c r="C38" t="s">
        <v>7</v>
      </c>
      <c r="D38" s="7">
        <v>1.4050655128471301</v>
      </c>
      <c r="E38" s="7">
        <v>1.3830670655402899</v>
      </c>
      <c r="G38" s="10"/>
      <c r="H38" s="10"/>
    </row>
    <row r="39" spans="3:10" x14ac:dyDescent="0.35">
      <c r="C39" t="s">
        <v>8</v>
      </c>
      <c r="D39" s="7">
        <v>1.2612953575657599</v>
      </c>
      <c r="E39" s="7">
        <v>1.3397365748788701</v>
      </c>
      <c r="G39" s="10"/>
      <c r="H39" s="10"/>
    </row>
    <row r="40" spans="3:10" x14ac:dyDescent="0.35">
      <c r="C40" t="s">
        <v>9</v>
      </c>
      <c r="D40" s="7">
        <v>1.3711980432641</v>
      </c>
      <c r="E40" s="7">
        <v>1.2652749488427399</v>
      </c>
      <c r="G40" s="10"/>
      <c r="H40" s="10"/>
    </row>
    <row r="41" spans="3:10" x14ac:dyDescent="0.35">
      <c r="C41" t="s">
        <v>10</v>
      </c>
      <c r="D41" s="7">
        <v>1.0189117242392201</v>
      </c>
      <c r="E41" s="7">
        <v>1.4936943152856601</v>
      </c>
      <c r="G41" s="10"/>
      <c r="H41" s="10"/>
    </row>
    <row r="42" spans="3:10" x14ac:dyDescent="0.35">
      <c r="C42" t="s">
        <v>11</v>
      </c>
      <c r="D42" s="7">
        <v>1.5256410811757199</v>
      </c>
      <c r="E42" s="7">
        <v>1.3138451336783199</v>
      </c>
      <c r="G42" s="10"/>
      <c r="H42" s="10"/>
    </row>
    <row r="46" spans="3:10" x14ac:dyDescent="0.35">
      <c r="C46" t="s">
        <v>19</v>
      </c>
    </row>
    <row r="47" spans="3:10" x14ac:dyDescent="0.35">
      <c r="D47" s="6"/>
      <c r="E47" s="6"/>
      <c r="G47" t="s">
        <v>4</v>
      </c>
      <c r="H47" t="s">
        <v>14</v>
      </c>
      <c r="I47" t="s">
        <v>15</v>
      </c>
    </row>
    <row r="48" spans="3:10" x14ac:dyDescent="0.35">
      <c r="C48" t="s">
        <v>5</v>
      </c>
      <c r="D48" s="8">
        <f>10^D36</f>
        <v>22.785817855590206</v>
      </c>
      <c r="E48" s="8">
        <f>10^E36</f>
        <v>31.789772706636644</v>
      </c>
      <c r="G48" s="9">
        <f>AVERAGE(D48:E48)</f>
        <v>27.287795281113425</v>
      </c>
      <c r="H48" s="9">
        <f>STDEV(D48:E48)</f>
        <v>6.3667575326724402</v>
      </c>
      <c r="I48">
        <f>COUNT(D48:E48)</f>
        <v>2</v>
      </c>
    </row>
    <row r="49" spans="3:9" x14ac:dyDescent="0.35">
      <c r="C49" t="s">
        <v>6</v>
      </c>
      <c r="D49" s="8">
        <f t="shared" ref="D49:E54" si="1">10^D37</f>
        <v>26.367084992221052</v>
      </c>
      <c r="E49" s="8">
        <f t="shared" si="1"/>
        <v>19.224730165321727</v>
      </c>
      <c r="G49" s="9">
        <f t="shared" ref="G49:G54" si="2">AVERAGE(D49:E49)</f>
        <v>22.795907578771391</v>
      </c>
      <c r="H49" s="9">
        <f t="shared" ref="H49:H54" si="3">STDEV(D49:E49)</f>
        <v>5.0504075317409658</v>
      </c>
      <c r="I49">
        <f t="shared" ref="I49:I54" si="4">COUNT(D49:E49)</f>
        <v>2</v>
      </c>
    </row>
    <row r="50" spans="3:9" x14ac:dyDescent="0.35">
      <c r="C50" t="s">
        <v>7</v>
      </c>
      <c r="D50" s="8">
        <f t="shared" si="1"/>
        <v>25.413560374119534</v>
      </c>
      <c r="E50" s="8">
        <f t="shared" si="1"/>
        <v>24.158338686445685</v>
      </c>
      <c r="G50" s="9">
        <f t="shared" si="2"/>
        <v>24.785949530282608</v>
      </c>
      <c r="H50" s="9">
        <f t="shared" si="3"/>
        <v>0.88757576724660137</v>
      </c>
      <c r="I50">
        <f t="shared" si="4"/>
        <v>2</v>
      </c>
    </row>
    <row r="51" spans="3:9" x14ac:dyDescent="0.35">
      <c r="C51" t="s">
        <v>8</v>
      </c>
      <c r="D51" s="8">
        <f t="shared" si="1"/>
        <v>18.251365300078653</v>
      </c>
      <c r="E51" s="8">
        <f t="shared" si="1"/>
        <v>21.864350203504316</v>
      </c>
      <c r="G51" s="9">
        <f t="shared" si="2"/>
        <v>20.057857751791484</v>
      </c>
      <c r="H51" s="9">
        <f t="shared" si="3"/>
        <v>2.5547661255369092</v>
      </c>
      <c r="I51">
        <f t="shared" si="4"/>
        <v>2</v>
      </c>
    </row>
    <row r="52" spans="3:9" x14ac:dyDescent="0.35">
      <c r="C52" t="s">
        <v>9</v>
      </c>
      <c r="D52" s="8">
        <f t="shared" si="1"/>
        <v>23.507045246955137</v>
      </c>
      <c r="E52" s="8">
        <f t="shared" si="1"/>
        <v>18.419377505088654</v>
      </c>
      <c r="G52" s="9">
        <f t="shared" si="2"/>
        <v>20.963211376021896</v>
      </c>
      <c r="H52" s="9">
        <f t="shared" si="3"/>
        <v>3.5975243606978347</v>
      </c>
      <c r="I52">
        <f t="shared" si="4"/>
        <v>2</v>
      </c>
    </row>
    <row r="53" spans="3:9" x14ac:dyDescent="0.35">
      <c r="C53" t="s">
        <v>10</v>
      </c>
      <c r="D53" s="8">
        <f t="shared" si="1"/>
        <v>10.445078884087662</v>
      </c>
      <c r="E53" s="8">
        <f t="shared" si="1"/>
        <v>31.166950790780607</v>
      </c>
      <c r="G53" s="9">
        <f t="shared" si="2"/>
        <v>20.806014837434134</v>
      </c>
      <c r="H53" s="9">
        <f t="shared" si="3"/>
        <v>14.6525761441016</v>
      </c>
      <c r="I53">
        <f t="shared" si="4"/>
        <v>2</v>
      </c>
    </row>
    <row r="54" spans="3:9" x14ac:dyDescent="0.35">
      <c r="C54" t="s">
        <v>11</v>
      </c>
      <c r="D54" s="8">
        <f t="shared" si="1"/>
        <v>33.546026149183227</v>
      </c>
      <c r="E54" s="8">
        <f t="shared" si="1"/>
        <v>20.598952383046917</v>
      </c>
      <c r="G54" s="9">
        <f t="shared" si="2"/>
        <v>27.07248926611507</v>
      </c>
      <c r="H54" s="9">
        <f t="shared" si="3"/>
        <v>9.1549636565574364</v>
      </c>
      <c r="I54">
        <f t="shared" si="4"/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984A-7BB8-41AD-9224-F57DD177D770}">
  <dimension ref="B3:I41"/>
  <sheetViews>
    <sheetView workbookViewId="0">
      <selection activeCell="K42" sqref="K42"/>
    </sheetView>
  </sheetViews>
  <sheetFormatPr defaultRowHeight="14.5" x14ac:dyDescent="0.35"/>
  <cols>
    <col min="2" max="2" width="16.36328125" customWidth="1"/>
    <col min="3" max="3" width="10.26953125" customWidth="1"/>
  </cols>
  <sheetData>
    <row r="3" spans="2:3" x14ac:dyDescent="0.35">
      <c r="B3" s="5" t="s">
        <v>33</v>
      </c>
      <c r="C3" s="5" t="s">
        <v>1</v>
      </c>
    </row>
    <row r="4" spans="2:3" x14ac:dyDescent="0.35">
      <c r="B4" s="1">
        <v>0</v>
      </c>
      <c r="C4" s="1">
        <v>0</v>
      </c>
    </row>
    <row r="5" spans="2:3" x14ac:dyDescent="0.35">
      <c r="B5" s="1">
        <v>3.125</v>
      </c>
      <c r="C5" s="1">
        <v>0.1757</v>
      </c>
    </row>
    <row r="6" spans="2:3" x14ac:dyDescent="0.35">
      <c r="B6" s="1">
        <v>6.25</v>
      </c>
      <c r="C6" s="1">
        <v>0.35310000000000002</v>
      </c>
    </row>
    <row r="7" spans="2:3" x14ac:dyDescent="0.35">
      <c r="B7" s="1">
        <v>12.5</v>
      </c>
      <c r="C7" s="1">
        <v>0.5907</v>
      </c>
    </row>
    <row r="8" spans="2:3" x14ac:dyDescent="0.35">
      <c r="B8" s="1">
        <v>25</v>
      </c>
      <c r="C8" s="1">
        <v>0.91020000000000001</v>
      </c>
    </row>
    <row r="9" spans="2:3" x14ac:dyDescent="0.35">
      <c r="B9" s="1">
        <v>50</v>
      </c>
      <c r="C9" s="1">
        <v>1.3494999999999999</v>
      </c>
    </row>
    <row r="10" spans="2:3" x14ac:dyDescent="0.35">
      <c r="B10" s="1">
        <v>100</v>
      </c>
      <c r="C10" s="1">
        <v>1.8008</v>
      </c>
    </row>
    <row r="11" spans="2:3" x14ac:dyDescent="0.35">
      <c r="B11" s="1">
        <v>200</v>
      </c>
      <c r="C11" s="1">
        <v>2.1318000000000001</v>
      </c>
    </row>
    <row r="19" spans="2:7" x14ac:dyDescent="0.35">
      <c r="B19" t="s">
        <v>17</v>
      </c>
      <c r="F19" s="11"/>
      <c r="G19" s="1"/>
    </row>
    <row r="20" spans="2:7" x14ac:dyDescent="0.35">
      <c r="F20" s="11"/>
      <c r="G20" s="1"/>
    </row>
    <row r="21" spans="2:7" x14ac:dyDescent="0.35">
      <c r="B21" t="s">
        <v>12</v>
      </c>
      <c r="F21" s="11"/>
      <c r="G21" s="1"/>
    </row>
    <row r="22" spans="2:7" x14ac:dyDescent="0.35">
      <c r="C22" s="6"/>
      <c r="D22" s="6"/>
      <c r="E22" s="6"/>
      <c r="F22" s="11"/>
      <c r="G22" s="1"/>
    </row>
    <row r="23" spans="2:7" x14ac:dyDescent="0.35">
      <c r="B23" t="s">
        <v>5</v>
      </c>
      <c r="C23" s="1">
        <v>0.31840000000000002</v>
      </c>
      <c r="D23" s="1">
        <v>0.31019999999999998</v>
      </c>
      <c r="E23" s="1">
        <v>0.31</v>
      </c>
      <c r="F23" s="11"/>
      <c r="G23" s="1"/>
    </row>
    <row r="24" spans="2:7" x14ac:dyDescent="0.35">
      <c r="B24" t="s">
        <v>6</v>
      </c>
      <c r="C24" s="1">
        <v>0.2737</v>
      </c>
      <c r="D24" s="1">
        <v>0.2777</v>
      </c>
      <c r="E24" s="1">
        <v>0.29260000000000003</v>
      </c>
      <c r="F24" s="11"/>
      <c r="G24" s="1"/>
    </row>
    <row r="25" spans="2:7" x14ac:dyDescent="0.35">
      <c r="B25" t="s">
        <v>7</v>
      </c>
      <c r="C25" s="1">
        <v>0.31419999999999998</v>
      </c>
      <c r="D25" s="1">
        <v>0.29249999999999998</v>
      </c>
      <c r="E25" s="1">
        <v>0.33169999999999999</v>
      </c>
      <c r="F25" s="11"/>
      <c r="G25" s="1"/>
    </row>
    <row r="26" spans="2:7" x14ac:dyDescent="0.35">
      <c r="B26" t="s">
        <v>8</v>
      </c>
      <c r="C26" s="1">
        <v>0.33729999999999999</v>
      </c>
      <c r="D26" s="1">
        <v>0.31480000000000002</v>
      </c>
      <c r="E26" s="1">
        <v>0.34799999999999998</v>
      </c>
      <c r="F26" s="11"/>
      <c r="G26" s="1"/>
    </row>
    <row r="27" spans="2:7" x14ac:dyDescent="0.35">
      <c r="B27" t="s">
        <v>9</v>
      </c>
      <c r="C27" s="1">
        <v>0.33760000000000001</v>
      </c>
      <c r="D27" s="1">
        <v>0.314</v>
      </c>
      <c r="E27" s="1">
        <v>0.33169999999999999</v>
      </c>
      <c r="F27" s="11"/>
      <c r="G27" s="1"/>
    </row>
    <row r="28" spans="2:7" x14ac:dyDescent="0.35">
      <c r="B28" t="s">
        <v>10</v>
      </c>
      <c r="C28" s="1">
        <v>0.29920000000000002</v>
      </c>
      <c r="D28" s="1">
        <v>0.28839999999999999</v>
      </c>
      <c r="E28" s="1">
        <v>0.27360000000000001</v>
      </c>
      <c r="F28" s="11"/>
      <c r="G28" s="1"/>
    </row>
    <row r="29" spans="2:7" x14ac:dyDescent="0.35">
      <c r="B29" t="s">
        <v>11</v>
      </c>
      <c r="C29" s="1">
        <v>0.20799999999999999</v>
      </c>
      <c r="D29" s="1">
        <v>0.2092</v>
      </c>
      <c r="E29" s="1">
        <v>0.255</v>
      </c>
      <c r="F29" s="11"/>
      <c r="G29" s="1"/>
    </row>
    <row r="30" spans="2:7" x14ac:dyDescent="0.35">
      <c r="F30" s="11"/>
      <c r="G30" s="1"/>
    </row>
    <row r="31" spans="2:7" x14ac:dyDescent="0.35">
      <c r="F31" s="11"/>
      <c r="G31" s="1"/>
    </row>
    <row r="32" spans="2:7" x14ac:dyDescent="0.35">
      <c r="F32" s="11"/>
      <c r="G32" s="1"/>
    </row>
    <row r="33" spans="2:9" x14ac:dyDescent="0.35">
      <c r="B33" t="s">
        <v>33</v>
      </c>
      <c r="F33" s="11"/>
      <c r="G33" s="1"/>
    </row>
    <row r="34" spans="2:9" x14ac:dyDescent="0.35">
      <c r="C34" s="6"/>
      <c r="D34" s="6"/>
      <c r="E34" s="6"/>
      <c r="F34" s="11"/>
      <c r="G34" s="1" t="s">
        <v>4</v>
      </c>
      <c r="H34" t="s">
        <v>14</v>
      </c>
      <c r="I34" t="s">
        <v>15</v>
      </c>
    </row>
    <row r="35" spans="2:9" x14ac:dyDescent="0.35">
      <c r="B35" t="s">
        <v>5</v>
      </c>
      <c r="C35" s="8">
        <v>2.8116246080589802</v>
      </c>
      <c r="D35" s="8">
        <v>2.6567058433137398</v>
      </c>
      <c r="E35" s="8">
        <v>2.6529864772464902</v>
      </c>
      <c r="F35" s="11"/>
      <c r="G35" s="8">
        <f>AVERAGE(C35:E35)</f>
        <v>2.7071056428730702</v>
      </c>
      <c r="H35" s="9">
        <f>STDEV(C35:E35)</f>
        <v>9.0535180916788749E-2</v>
      </c>
      <c r="I35">
        <f>COUNT(C35:E35)</f>
        <v>3</v>
      </c>
    </row>
    <row r="36" spans="2:9" x14ac:dyDescent="0.35">
      <c r="B36" t="s">
        <v>6</v>
      </c>
      <c r="C36" s="8">
        <v>2.0241703174129602</v>
      </c>
      <c r="D36" s="8">
        <v>2.0889801486442701</v>
      </c>
      <c r="E36" s="8">
        <v>2.34013034533106</v>
      </c>
      <c r="F36" s="11"/>
      <c r="G36" s="8">
        <f t="shared" ref="G36:G41" si="0">AVERAGE(C36:E36)</f>
        <v>2.1510936037960966</v>
      </c>
      <c r="H36" s="9">
        <f t="shared" ref="H36:H41" si="1">STDEV(C36:E36)</f>
        <v>0.16688692517292988</v>
      </c>
      <c r="I36">
        <f t="shared" ref="I36:I41" si="2">COUNT(C36:E36)</f>
        <v>3</v>
      </c>
    </row>
    <row r="37" spans="2:9" x14ac:dyDescent="0.35">
      <c r="B37" t="s">
        <v>7</v>
      </c>
      <c r="C37" s="8">
        <v>2.7316841132219101</v>
      </c>
      <c r="D37" s="8">
        <v>2.3383934241255102</v>
      </c>
      <c r="E37" s="8">
        <v>3.0730010640860899</v>
      </c>
      <c r="F37" s="11"/>
      <c r="G37" s="8">
        <f t="shared" si="0"/>
        <v>2.7143595338111699</v>
      </c>
      <c r="H37" s="9">
        <f t="shared" si="1"/>
        <v>0.36761012222316708</v>
      </c>
      <c r="I37">
        <f t="shared" si="2"/>
        <v>3</v>
      </c>
    </row>
    <row r="38" spans="2:9" x14ac:dyDescent="0.35">
      <c r="B38" t="s">
        <v>8</v>
      </c>
      <c r="C38" s="8">
        <v>3.1868127881770199</v>
      </c>
      <c r="D38" s="8">
        <v>2.7430280238096501</v>
      </c>
      <c r="E38" s="8">
        <v>3.4104995448770201</v>
      </c>
      <c r="F38" s="11"/>
      <c r="G38" s="8">
        <f t="shared" si="0"/>
        <v>3.11344678562123</v>
      </c>
      <c r="H38" s="9">
        <f t="shared" si="1"/>
        <v>0.33973001870199709</v>
      </c>
      <c r="I38">
        <f t="shared" si="2"/>
        <v>3</v>
      </c>
    </row>
    <row r="39" spans="2:9" x14ac:dyDescent="0.35">
      <c r="B39" t="s">
        <v>9</v>
      </c>
      <c r="C39" s="8">
        <v>3.1929729085936698</v>
      </c>
      <c r="D39" s="8">
        <v>2.7279084466644701</v>
      </c>
      <c r="E39" s="8">
        <v>3.0730010640860899</v>
      </c>
      <c r="F39" s="11"/>
      <c r="G39" s="8">
        <f t="shared" si="0"/>
        <v>2.9979608064480767</v>
      </c>
      <c r="H39" s="9">
        <f t="shared" si="1"/>
        <v>0.24144257834350297</v>
      </c>
      <c r="I39">
        <f t="shared" si="2"/>
        <v>3</v>
      </c>
    </row>
    <row r="40" spans="2:9" x14ac:dyDescent="0.35">
      <c r="B40" t="s">
        <v>10</v>
      </c>
      <c r="C40" s="8">
        <v>2.4563079122752201</v>
      </c>
      <c r="D40" s="8">
        <v>2.2677783874048298</v>
      </c>
      <c r="E40" s="8">
        <v>2.0225641876231002</v>
      </c>
      <c r="G40" s="8">
        <f t="shared" si="0"/>
        <v>2.2488834957677164</v>
      </c>
      <c r="H40" s="9">
        <f t="shared" si="1"/>
        <v>0.21748831547064129</v>
      </c>
      <c r="I40">
        <f t="shared" si="2"/>
        <v>3</v>
      </c>
    </row>
    <row r="41" spans="2:9" x14ac:dyDescent="0.35">
      <c r="B41" t="s">
        <v>11</v>
      </c>
      <c r="C41" s="8">
        <v>1.11505161303428</v>
      </c>
      <c r="D41" s="8">
        <v>1.1290726711397301</v>
      </c>
      <c r="E41" s="8">
        <v>1.7357416068859199</v>
      </c>
      <c r="G41" s="8">
        <f t="shared" si="0"/>
        <v>1.3266219636866434</v>
      </c>
      <c r="H41" s="9">
        <f t="shared" si="1"/>
        <v>0.35437735446304497</v>
      </c>
      <c r="I41">
        <f t="shared" si="2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cAMP</vt:lpstr>
      <vt:lpstr>PGE2</vt:lpstr>
      <vt:lpstr>S1P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dcterms:created xsi:type="dcterms:W3CDTF">2020-10-09T10:56:18Z</dcterms:created>
  <dcterms:modified xsi:type="dcterms:W3CDTF">2020-10-09T11:46:47Z</dcterms:modified>
</cp:coreProperties>
</file>