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MS Papers\2016 Ivan HOCl PTEN\"/>
    </mc:Choice>
  </mc:AlternateContent>
  <bookViews>
    <workbookView xWindow="0" yWindow="0" windowWidth="15300" windowHeight="7590"/>
  </bookViews>
  <sheets>
    <sheet name="Sheet1" sheetId="1" r:id="rId1"/>
    <sheet name="Sheet2" sheetId="2" r:id="rId2"/>
  </sheets>
  <definedNames>
    <definedName name="_xlnm.Print_Area" localSheetId="0">Sheet1!$A$1:$Q$26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/>
  <c r="H45" i="1"/>
  <c r="I45" i="1"/>
  <c r="F46" i="1"/>
  <c r="H46" i="1" s="1"/>
  <c r="G46" i="1"/>
  <c r="I46" i="1" s="1"/>
  <c r="F47" i="1"/>
  <c r="G47" i="1"/>
  <c r="I47" i="1" s="1"/>
  <c r="H47" i="1"/>
  <c r="F48" i="1"/>
  <c r="H48" i="1" s="1"/>
  <c r="G48" i="1"/>
  <c r="I48" i="1" s="1"/>
  <c r="F49" i="1"/>
  <c r="G49" i="1"/>
  <c r="H49" i="1"/>
  <c r="I49" i="1"/>
  <c r="F50" i="1"/>
  <c r="H50" i="1" s="1"/>
  <c r="G50" i="1"/>
  <c r="I50" i="1" s="1"/>
  <c r="P7" i="1" l="1"/>
  <c r="P6" i="1"/>
  <c r="P5" i="1"/>
  <c r="P4" i="1"/>
  <c r="O8" i="1"/>
  <c r="Q8" i="1" s="1"/>
  <c r="N4" i="1"/>
  <c r="E4" i="1"/>
  <c r="H7" i="1"/>
  <c r="H4" i="1"/>
  <c r="M9" i="1"/>
  <c r="M8" i="1"/>
  <c r="M7" i="1"/>
  <c r="O7" i="1" s="1"/>
  <c r="Q7" i="1" s="1"/>
  <c r="M6" i="1"/>
  <c r="O6" i="1" s="1"/>
  <c r="Q6" i="1" s="1"/>
  <c r="M5" i="1"/>
  <c r="O5" i="1" s="1"/>
  <c r="Q5" i="1" s="1"/>
  <c r="M4" i="1"/>
  <c r="Q4" i="1" s="1"/>
  <c r="F9" i="1"/>
  <c r="H9" i="1" s="1"/>
  <c r="F8" i="1"/>
  <c r="H8" i="1" s="1"/>
  <c r="F7" i="1"/>
  <c r="F6" i="1"/>
  <c r="F5" i="1"/>
  <c r="F4" i="1"/>
  <c r="L4" i="1"/>
  <c r="N6" i="1" s="1"/>
  <c r="L9" i="1"/>
  <c r="P9" i="1" s="1"/>
  <c r="L8" i="1"/>
  <c r="N8" i="1" s="1"/>
  <c r="L7" i="1"/>
  <c r="N7" i="1" s="1"/>
  <c r="L6" i="1"/>
  <c r="L5" i="1"/>
  <c r="E9" i="1"/>
  <c r="G9" i="1" s="1"/>
  <c r="E8" i="1"/>
  <c r="G8" i="1" s="1"/>
  <c r="E7" i="1"/>
  <c r="E6" i="1"/>
  <c r="E5" i="1"/>
  <c r="G5" i="1" s="1"/>
  <c r="N5" i="1" l="1"/>
  <c r="P8" i="1"/>
  <c r="O4" i="1"/>
  <c r="N9" i="1"/>
  <c r="G7" i="1"/>
  <c r="O9" i="1"/>
  <c r="Q9" i="1" s="1"/>
  <c r="G4" i="1"/>
  <c r="H5" i="1"/>
  <c r="G6" i="1"/>
  <c r="H6" i="1"/>
</calcChain>
</file>

<file path=xl/sharedStrings.xml><?xml version="1.0" encoding="utf-8"?>
<sst xmlns="http://schemas.openxmlformats.org/spreadsheetml/2006/main" count="46" uniqueCount="30">
  <si>
    <t xml:space="preserve"> Treatment</t>
  </si>
  <si>
    <t>Oxidized Control</t>
  </si>
  <si>
    <t>Reading 1</t>
  </si>
  <si>
    <t>Reading 2</t>
  </si>
  <si>
    <t>Reading 3</t>
  </si>
  <si>
    <t>Average</t>
  </si>
  <si>
    <t>S.D.</t>
  </si>
  <si>
    <t>15:1</t>
  </si>
  <si>
    <t>30:1</t>
  </si>
  <si>
    <t>60:1</t>
  </si>
  <si>
    <t>150:1</t>
  </si>
  <si>
    <t>300:1</t>
  </si>
  <si>
    <t>% Un-ox</t>
  </si>
  <si>
    <t>% S.D.</t>
  </si>
  <si>
    <t>vs DTT control</t>
  </si>
  <si>
    <t>RAW DATA - Sp Act</t>
  </si>
  <si>
    <t>Each data set normalized to its own control</t>
  </si>
  <si>
    <t>Both data sets normalized to non-recovered control</t>
  </si>
  <si>
    <t>vs No-DTT control</t>
  </si>
  <si>
    <t>DTT Recovered</t>
  </si>
  <si>
    <t>Untr</t>
  </si>
  <si>
    <t>Treatment</t>
  </si>
  <si>
    <t>Expt 1</t>
  </si>
  <si>
    <t>Expt 2</t>
  </si>
  <si>
    <t>Expt 3</t>
  </si>
  <si>
    <t>Expt 4</t>
  </si>
  <si>
    <t>SD</t>
  </si>
  <si>
    <t>% Control</t>
  </si>
  <si>
    <t>% SD</t>
  </si>
  <si>
    <t>Data for Fig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</si>
</sst>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2" fillId="0" borderId="0" xfId="0" applyNumberFormat="1" applyFont="1" applyBorder="1"/>
    <xf numFmtId="49" fontId="0" fillId="0" borderId="0" xfId="0" applyNumberFormat="1" applyBorder="1"/>
    <xf numFmtId="0" fontId="3" fillId="0" borderId="0" xfId="0" applyFont="1" applyBorder="1"/>
    <xf numFmtId="0" fontId="3" fillId="0" borderId="1" xfId="0" applyFont="1" applyBorder="1"/>
    <xf numFmtId="165" fontId="4" fillId="0" borderId="0" xfId="0" applyNumberFormat="1" applyFont="1" applyBorder="1"/>
    <xf numFmtId="165" fontId="4" fillId="0" borderId="1" xfId="0" applyNumberFormat="1" applyFont="1" applyBorder="1"/>
    <xf numFmtId="0" fontId="6" fillId="0" borderId="0" xfId="0" applyFont="1" applyBorder="1"/>
    <xf numFmtId="0" fontId="6" fillId="0" borderId="1" xfId="0" applyFont="1" applyBorder="1"/>
    <xf numFmtId="165" fontId="5" fillId="0" borderId="0" xfId="0" applyNumberFormat="1" applyFont="1" applyBorder="1"/>
    <xf numFmtId="165" fontId="5" fillId="0" borderId="1" xfId="0" applyNumberFormat="1" applyFont="1" applyBorder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/>
    <xf numFmtId="164" fontId="1" fillId="0" borderId="0" xfId="0" applyNumberFormat="1" applyFont="1"/>
    <xf numFmtId="165" fontId="7" fillId="0" borderId="0" xfId="0" applyNumberFormat="1" applyFont="1"/>
    <xf numFmtId="16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26982204147557"/>
          <c:y val="6.0669506475624975E-2"/>
          <c:w val="0.81249574572409222"/>
          <c:h val="0.73606127102964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Oxidized Control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Sheet1!$H$4:$H$9</c:f>
                <c:numCache>
                  <c:formatCode>General</c:formatCode>
                  <c:ptCount val="6"/>
                  <c:pt idx="0">
                    <c:v>40.861124279989049</c:v>
                  </c:pt>
                  <c:pt idx="1">
                    <c:v>20.490429926708785</c:v>
                  </c:pt>
                  <c:pt idx="2">
                    <c:v>20.411755346821142</c:v>
                  </c:pt>
                  <c:pt idx="3">
                    <c:v>7.44400667273056</c:v>
                  </c:pt>
                  <c:pt idx="4">
                    <c:v>3.4164572427578741</c:v>
                  </c:pt>
                  <c:pt idx="5">
                    <c:v>2.0865438878249454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Sheet1!$A$4:$A$9</c:f>
              <c:strCache>
                <c:ptCount val="6"/>
                <c:pt idx="0">
                  <c:v>Untr</c:v>
                </c:pt>
                <c:pt idx="1">
                  <c:v>15:1</c:v>
                </c:pt>
                <c:pt idx="2">
                  <c:v>30:1</c:v>
                </c:pt>
                <c:pt idx="3">
                  <c:v>60:1</c:v>
                </c:pt>
                <c:pt idx="4">
                  <c:v>150:1</c:v>
                </c:pt>
                <c:pt idx="5">
                  <c:v>300:1</c:v>
                </c:pt>
              </c:strCache>
            </c:strRef>
          </c:cat>
          <c:val>
            <c:numRef>
              <c:f>Sheet1!$G$4:$G$9</c:f>
              <c:numCache>
                <c:formatCode>0.0</c:formatCode>
                <c:ptCount val="6"/>
                <c:pt idx="0">
                  <c:v>100</c:v>
                </c:pt>
                <c:pt idx="1">
                  <c:v>99.659293357495187</c:v>
                </c:pt>
                <c:pt idx="2">
                  <c:v>92.678427385430879</c:v>
                </c:pt>
                <c:pt idx="3">
                  <c:v>25.247677718642191</c:v>
                </c:pt>
                <c:pt idx="4">
                  <c:v>11.996524608687052</c:v>
                </c:pt>
                <c:pt idx="5">
                  <c:v>10.743221814199135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DTT Recovered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Sheet1!$O$4:$O$9</c:f>
                <c:numCache>
                  <c:formatCode>General</c:formatCode>
                  <c:ptCount val="6"/>
                  <c:pt idx="0">
                    <c:v>10.350481810564432</c:v>
                  </c:pt>
                  <c:pt idx="1">
                    <c:v>5.566989879139399</c:v>
                  </c:pt>
                  <c:pt idx="2">
                    <c:v>5.9328411296154462</c:v>
                  </c:pt>
                  <c:pt idx="3">
                    <c:v>7.0081892954897391</c:v>
                  </c:pt>
                  <c:pt idx="4">
                    <c:v>3.1406848835131571</c:v>
                  </c:pt>
                  <c:pt idx="5">
                    <c:v>1.5147577537587882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Sheet1!$A$4:$A$9</c:f>
              <c:strCache>
                <c:ptCount val="6"/>
                <c:pt idx="0">
                  <c:v>Untr</c:v>
                </c:pt>
                <c:pt idx="1">
                  <c:v>15:1</c:v>
                </c:pt>
                <c:pt idx="2">
                  <c:v>30:1</c:v>
                </c:pt>
                <c:pt idx="3">
                  <c:v>60:1</c:v>
                </c:pt>
                <c:pt idx="4">
                  <c:v>150:1</c:v>
                </c:pt>
                <c:pt idx="5">
                  <c:v>300:1</c:v>
                </c:pt>
              </c:strCache>
            </c:strRef>
          </c:cat>
          <c:val>
            <c:numRef>
              <c:f>Sheet1!$N$4:$N$9</c:f>
              <c:numCache>
                <c:formatCode>0.0</c:formatCode>
                <c:ptCount val="6"/>
                <c:pt idx="0">
                  <c:v>100</c:v>
                </c:pt>
                <c:pt idx="1">
                  <c:v>91.867666571826717</c:v>
                </c:pt>
                <c:pt idx="2">
                  <c:v>88.353425061750045</c:v>
                </c:pt>
                <c:pt idx="3">
                  <c:v>42.879132418478669</c:v>
                </c:pt>
                <c:pt idx="4">
                  <c:v>7.9839570217920608</c:v>
                </c:pt>
                <c:pt idx="5">
                  <c:v>7.7260900250129909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44848360"/>
        <c:axId val="244847184"/>
      </c:barChart>
      <c:catAx>
        <c:axId val="244848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HOCl:Protein Ratio</a:t>
                </a:r>
              </a:p>
            </c:rich>
          </c:tx>
          <c:layout>
            <c:manualLayout>
              <c:xMode val="edge"/>
              <c:yMode val="edge"/>
              <c:x val="0.37526855296934042"/>
              <c:y val="0.90630265479110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47184"/>
        <c:crosses val="autoZero"/>
        <c:auto val="1"/>
        <c:lblAlgn val="ctr"/>
        <c:lblOffset val="100"/>
        <c:noMultiLvlLbl val="0"/>
      </c:catAx>
      <c:valAx>
        <c:axId val="244847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PTEN Activity (% of Control)</a:t>
                </a:r>
              </a:p>
            </c:rich>
          </c:tx>
          <c:layout>
            <c:manualLayout>
              <c:xMode val="edge"/>
              <c:yMode val="edge"/>
              <c:x val="1.0461538461538463E-2"/>
              <c:y val="6.58310743943892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4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171707563400211"/>
          <c:y val="6.8988425627124497E-2"/>
          <c:w val="0.25200561339228572"/>
          <c:h val="0.19762746869756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0633438861378"/>
          <c:y val="6.0669506475624975E-2"/>
          <c:w val="0.80905944746597402"/>
          <c:h val="0.736061271029645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Sheet1!$B$2</c:f>
              <c:strCache>
                <c:ptCount val="1"/>
                <c:pt idx="0">
                  <c:v>Oxidized Control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Sheet1!$H$4:$H$9</c:f>
                <c:numCache>
                  <c:formatCode>General</c:formatCode>
                  <c:ptCount val="6"/>
                  <c:pt idx="0">
                    <c:v>40.861124279989049</c:v>
                  </c:pt>
                  <c:pt idx="1">
                    <c:v>20.490429926708785</c:v>
                  </c:pt>
                  <c:pt idx="2">
                    <c:v>20.411755346821142</c:v>
                  </c:pt>
                  <c:pt idx="3">
                    <c:v>7.44400667273056</c:v>
                  </c:pt>
                  <c:pt idx="4">
                    <c:v>3.4164572427578741</c:v>
                  </c:pt>
                  <c:pt idx="5">
                    <c:v>2.0865438878249454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Sheet1!$A$4:$A$9</c:f>
              <c:strCache>
                <c:ptCount val="6"/>
                <c:pt idx="0">
                  <c:v>Untr</c:v>
                </c:pt>
                <c:pt idx="1">
                  <c:v>15:1</c:v>
                </c:pt>
                <c:pt idx="2">
                  <c:v>30:1</c:v>
                </c:pt>
                <c:pt idx="3">
                  <c:v>60:1</c:v>
                </c:pt>
                <c:pt idx="4">
                  <c:v>150:1</c:v>
                </c:pt>
                <c:pt idx="5">
                  <c:v>300:1</c:v>
                </c:pt>
              </c:strCache>
            </c:strRef>
          </c:cat>
          <c:val>
            <c:numRef>
              <c:f>Sheet1!$G$4:$G$9</c:f>
              <c:numCache>
                <c:formatCode>0.0</c:formatCode>
                <c:ptCount val="6"/>
                <c:pt idx="0">
                  <c:v>100</c:v>
                </c:pt>
                <c:pt idx="1">
                  <c:v>99.659293357495187</c:v>
                </c:pt>
                <c:pt idx="2">
                  <c:v>92.678427385430879</c:v>
                </c:pt>
                <c:pt idx="3">
                  <c:v>25.247677718642191</c:v>
                </c:pt>
                <c:pt idx="4">
                  <c:v>11.996524608687052</c:v>
                </c:pt>
                <c:pt idx="5">
                  <c:v>10.743221814199135</c:v>
                </c:pt>
              </c:numCache>
            </c:numRef>
          </c:val>
        </c:ser>
        <c:ser>
          <c:idx val="3"/>
          <c:order val="1"/>
          <c:tx>
            <c:strRef>
              <c:f>Sheet1!$I$2</c:f>
              <c:strCache>
                <c:ptCount val="1"/>
                <c:pt idx="0">
                  <c:v>DTT Recovered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Sheet1!$Q$4:$Q$9</c:f>
                <c:numCache>
                  <c:formatCode>General</c:formatCode>
                  <c:ptCount val="6"/>
                  <c:pt idx="0">
                    <c:v>19.687548052565997</c:v>
                  </c:pt>
                  <c:pt idx="1">
                    <c:v>5.566989879139399</c:v>
                  </c:pt>
                  <c:pt idx="2">
                    <c:v>5.9328411296154462</c:v>
                  </c:pt>
                  <c:pt idx="3">
                    <c:v>7.0081892954897391</c:v>
                  </c:pt>
                  <c:pt idx="4">
                    <c:v>3.1406848835131571</c:v>
                  </c:pt>
                  <c:pt idx="5">
                    <c:v>1.5147577537587882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Sheet1!$A$4:$A$9</c:f>
              <c:strCache>
                <c:ptCount val="6"/>
                <c:pt idx="0">
                  <c:v>Untr</c:v>
                </c:pt>
                <c:pt idx="1">
                  <c:v>15:1</c:v>
                </c:pt>
                <c:pt idx="2">
                  <c:v>30:1</c:v>
                </c:pt>
                <c:pt idx="3">
                  <c:v>60:1</c:v>
                </c:pt>
                <c:pt idx="4">
                  <c:v>150:1</c:v>
                </c:pt>
                <c:pt idx="5">
                  <c:v>300:1</c:v>
                </c:pt>
              </c:strCache>
            </c:strRef>
          </c:cat>
          <c:val>
            <c:numRef>
              <c:f>Sheet1!$P$4:$P$9</c:f>
              <c:numCache>
                <c:formatCode>0.0</c:formatCode>
                <c:ptCount val="6"/>
                <c:pt idx="0">
                  <c:v>190.20900101936797</c:v>
                </c:pt>
                <c:pt idx="1">
                  <c:v>174.74057084607543</c:v>
                </c:pt>
                <c:pt idx="2">
                  <c:v>168.05616717635067</c:v>
                </c:pt>
                <c:pt idx="3">
                  <c:v>81.559969418960236</c:v>
                </c:pt>
                <c:pt idx="4">
                  <c:v>15.186204892966362</c:v>
                </c:pt>
                <c:pt idx="5">
                  <c:v>14.695718654434248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44849928"/>
        <c:axId val="244850712"/>
      </c:barChart>
      <c:catAx>
        <c:axId val="244849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HOCl:Protein Ratio</a:t>
                </a:r>
              </a:p>
            </c:rich>
          </c:tx>
          <c:layout>
            <c:manualLayout>
              <c:xMode val="edge"/>
              <c:yMode val="edge"/>
              <c:x val="0.37526855296934042"/>
              <c:y val="0.90630265479110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0712"/>
        <c:crosses val="autoZero"/>
        <c:auto val="1"/>
        <c:lblAlgn val="ctr"/>
        <c:lblOffset val="100"/>
        <c:noMultiLvlLbl val="0"/>
      </c:catAx>
      <c:valAx>
        <c:axId val="2448507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PTEN Activity (% of Control)</a:t>
                </a:r>
              </a:p>
            </c:rich>
          </c:tx>
          <c:layout>
            <c:manualLayout>
              <c:xMode val="edge"/>
              <c:yMode val="edge"/>
              <c:x val="1.2537273047054685E-2"/>
              <c:y val="9.31534787659739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4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86146061639205"/>
          <c:y val="6.8988425627124497E-2"/>
          <c:w val="0.31386124414860511"/>
          <c:h val="0.19762746869756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06490526855626"/>
          <c:y val="6.0669506475624975E-2"/>
          <c:w val="0.75670081672666767"/>
          <c:h val="0.736061271029645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Sheet1!$B$2</c:f>
              <c:strCache>
                <c:ptCount val="1"/>
                <c:pt idx="0">
                  <c:v>Oxidized Control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Sheet1!$F$4:$F$9</c:f>
                <c:numCache>
                  <c:formatCode>General</c:formatCode>
                  <c:ptCount val="6"/>
                  <c:pt idx="0">
                    <c:v>0.1335626207302526</c:v>
                  </c:pt>
                  <c:pt idx="1">
                    <c:v>6.6976999999999912E-2</c:v>
                  </c:pt>
                  <c:pt idx="2">
                    <c:v>6.6719836662969781E-2</c:v>
                  </c:pt>
                  <c:pt idx="3">
                    <c:v>2.4332199797798808E-2</c:v>
                  </c:pt>
                  <c:pt idx="4">
                    <c:v>1.1167362401211854E-2</c:v>
                  </c:pt>
                  <c:pt idx="5">
                    <c:v>6.8202790509871063E-3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Sheet1!$A$4:$A$9</c:f>
              <c:strCache>
                <c:ptCount val="6"/>
                <c:pt idx="0">
                  <c:v>Untr</c:v>
                </c:pt>
                <c:pt idx="1">
                  <c:v>15:1</c:v>
                </c:pt>
                <c:pt idx="2">
                  <c:v>30:1</c:v>
                </c:pt>
                <c:pt idx="3">
                  <c:v>60:1</c:v>
                </c:pt>
                <c:pt idx="4">
                  <c:v>150:1</c:v>
                </c:pt>
                <c:pt idx="5">
                  <c:v>300:1</c:v>
                </c:pt>
              </c:strCache>
            </c:strRef>
          </c:cat>
          <c:val>
            <c:numRef>
              <c:f>Sheet1!$E$4:$E$9</c:f>
              <c:numCache>
                <c:formatCode>0.000</c:formatCode>
                <c:ptCount val="6"/>
                <c:pt idx="0">
                  <c:v>0.32686966666666667</c:v>
                </c:pt>
                <c:pt idx="1">
                  <c:v>0.32575599999999999</c:v>
                </c:pt>
                <c:pt idx="2">
                  <c:v>0.30293766666666661</c:v>
                </c:pt>
                <c:pt idx="3">
                  <c:v>8.2527000000000003E-2</c:v>
                </c:pt>
                <c:pt idx="4">
                  <c:v>3.9213000000000005E-2</c:v>
                </c:pt>
                <c:pt idx="5">
                  <c:v>3.5116333333333333E-2</c:v>
                </c:pt>
              </c:numCache>
            </c:numRef>
          </c:val>
        </c:ser>
        <c:ser>
          <c:idx val="3"/>
          <c:order val="1"/>
          <c:tx>
            <c:strRef>
              <c:f>Sheet1!$I$2</c:f>
              <c:strCache>
                <c:ptCount val="1"/>
                <c:pt idx="0">
                  <c:v>DTT Recovered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Sheet1!$M$4:$M$9</c:f>
                <c:numCache>
                  <c:formatCode>General</c:formatCode>
                  <c:ptCount val="6"/>
                  <c:pt idx="0">
                    <c:v>6.4378282131890813E-2</c:v>
                  </c:pt>
                  <c:pt idx="1">
                    <c:v>3.4625754783590416E-2</c:v>
                  </c:pt>
                  <c:pt idx="2">
                    <c:v>3.6901288952194265E-2</c:v>
                  </c:pt>
                  <c:pt idx="3">
                    <c:v>4.3589776394586222E-2</c:v>
                  </c:pt>
                  <c:pt idx="4">
                    <c:v>1.9534539668656134E-2</c:v>
                  </c:pt>
                  <c:pt idx="5">
                    <c:v>9.4215422835117885E-3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Sheet1!$A$4:$A$9</c:f>
              <c:strCache>
                <c:ptCount val="6"/>
                <c:pt idx="0">
                  <c:v>Untr</c:v>
                </c:pt>
                <c:pt idx="1">
                  <c:v>15:1</c:v>
                </c:pt>
                <c:pt idx="2">
                  <c:v>30:1</c:v>
                </c:pt>
                <c:pt idx="3">
                  <c:v>60:1</c:v>
                </c:pt>
                <c:pt idx="4">
                  <c:v>150:1</c:v>
                </c:pt>
                <c:pt idx="5">
                  <c:v>300:1</c:v>
                </c:pt>
              </c:strCache>
            </c:strRef>
          </c:cat>
          <c:val>
            <c:numRef>
              <c:f>Sheet1!$L$4:$L$9</c:f>
              <c:numCache>
                <c:formatCode>0.000</c:formatCode>
                <c:ptCount val="6"/>
                <c:pt idx="0">
                  <c:v>0.62198343333333328</c:v>
                </c:pt>
                <c:pt idx="1">
                  <c:v>0.5714016666666667</c:v>
                </c:pt>
                <c:pt idx="2">
                  <c:v>0.54954366666666665</c:v>
                </c:pt>
                <c:pt idx="3">
                  <c:v>0.26670109999999997</c:v>
                </c:pt>
                <c:pt idx="4">
                  <c:v>4.9658890000000004E-2</c:v>
                </c:pt>
                <c:pt idx="5">
                  <c:v>4.8054999999999994E-2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38571496"/>
        <c:axId val="238578160"/>
      </c:barChart>
      <c:catAx>
        <c:axId val="238571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HOCl:Protein Molar Ratio</a:t>
                </a:r>
              </a:p>
            </c:rich>
          </c:tx>
          <c:layout>
            <c:manualLayout>
              <c:xMode val="edge"/>
              <c:yMode val="edge"/>
              <c:x val="0.37526855296934042"/>
              <c:y val="0.90630265479110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78160"/>
        <c:crosses val="autoZero"/>
        <c:auto val="1"/>
        <c:lblAlgn val="ctr"/>
        <c:lblOffset val="100"/>
        <c:noMultiLvlLbl val="0"/>
      </c:catAx>
      <c:valAx>
        <c:axId val="23857816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PTEN Specific Activity </a:t>
                </a:r>
              </a:p>
              <a:p>
                <a:pPr>
                  <a:defRPr sz="1050" b="1">
                    <a:solidFill>
                      <a:sysClr val="windowText" lastClr="000000"/>
                    </a:solidFill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(</a:t>
                </a:r>
                <a:r>
                  <a:rPr lang="en-US" sz="1050" b="1" i="0" u="none" strike="noStrike" baseline="0">
                    <a:effectLst/>
                  </a:rPr>
                  <a:t>nmol OMF/min/mg protein</a:t>
                </a:r>
                <a:r>
                  <a:rPr lang="en-US" sz="1050" b="1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7.4787295883316602E-3"/>
              <c:y val="7.12955552687061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7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83212264009639"/>
          <c:y val="1.9808097758272018E-2"/>
          <c:w val="0.31832332064237695"/>
          <c:h val="0.19762746869756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75503062117237"/>
          <c:y val="5.4236293379994166E-2"/>
          <c:w val="0.76072695873851282"/>
          <c:h val="0.75364121338638723"/>
        </c:manualLayout>
      </c:layout>
      <c:barChart>
        <c:barDir val="col"/>
        <c:grouping val="clustered"/>
        <c:varyColors val="0"/>
        <c:ser>
          <c:idx val="0"/>
          <c:order val="0"/>
          <c:tx>
            <c:v>HOCl:Protein molar ratios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Sheet1!$G$45:$G$50</c:f>
                <c:numCache>
                  <c:formatCode>General</c:formatCode>
                  <c:ptCount val="6"/>
                  <c:pt idx="0">
                    <c:v>0.17439882964630229</c:v>
                  </c:pt>
                  <c:pt idx="1">
                    <c:v>6.5827136311073578E-2</c:v>
                  </c:pt>
                  <c:pt idx="2">
                    <c:v>6.0512323644995557E-2</c:v>
                  </c:pt>
                  <c:pt idx="3">
                    <c:v>6.8469212182678638E-2</c:v>
                  </c:pt>
                  <c:pt idx="4">
                    <c:v>2.7733749343834969E-2</c:v>
                  </c:pt>
                  <c:pt idx="5">
                    <c:v>5.6058679003938971E-3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Sheet1!$A$45:$A$50</c:f>
              <c:strCache>
                <c:ptCount val="6"/>
                <c:pt idx="0">
                  <c:v>Untr</c:v>
                </c:pt>
                <c:pt idx="1">
                  <c:v>15:1</c:v>
                </c:pt>
                <c:pt idx="2">
                  <c:v>30:1</c:v>
                </c:pt>
                <c:pt idx="3">
                  <c:v>60:1</c:v>
                </c:pt>
                <c:pt idx="4">
                  <c:v>150:1</c:v>
                </c:pt>
                <c:pt idx="5">
                  <c:v>300:1</c:v>
                </c:pt>
              </c:strCache>
            </c:strRef>
          </c:cat>
          <c:val>
            <c:numRef>
              <c:f>Sheet1!$F$45:$F$50</c:f>
              <c:numCache>
                <c:formatCode>0.000</c:formatCode>
                <c:ptCount val="6"/>
                <c:pt idx="0">
                  <c:v>0.39491799999999999</c:v>
                </c:pt>
                <c:pt idx="1">
                  <c:v>0.34407674999999999</c:v>
                </c:pt>
                <c:pt idx="2">
                  <c:v>0.28976524999999997</c:v>
                </c:pt>
                <c:pt idx="3">
                  <c:v>0.11528875</c:v>
                </c:pt>
                <c:pt idx="4">
                  <c:v>5.2309000000000001E-2</c:v>
                </c:pt>
                <c:pt idx="5">
                  <c:v>3.4794249999999999E-2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5"/>
        <c:axId val="474252040"/>
        <c:axId val="474251648"/>
      </c:barChart>
      <c:catAx>
        <c:axId val="474252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 i="0" baseline="0">
                    <a:solidFill>
                      <a:sysClr val="windowText" lastClr="000000"/>
                    </a:solidFill>
                    <a:effectLst/>
                  </a:rPr>
                  <a:t>HOCl:Protein Molar Ratio</a:t>
                </a:r>
                <a:endParaRPr lang="en-GB" sz="105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36472934355790382"/>
              <c:y val="0.91390476190476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51648"/>
        <c:crosses val="autoZero"/>
        <c:auto val="1"/>
        <c:lblAlgn val="ctr"/>
        <c:lblOffset val="100"/>
        <c:noMultiLvlLbl val="0"/>
      </c:catAx>
      <c:valAx>
        <c:axId val="474251648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050" b="1" i="0" baseline="0">
                    <a:solidFill>
                      <a:sysClr val="windowText" lastClr="000000"/>
                    </a:solidFill>
                    <a:effectLst/>
                    <a:latin typeface="+mn-lt"/>
                  </a:rPr>
                  <a:t>PTEN Specific Activity </a:t>
                </a:r>
                <a:endParaRPr lang="en-GB" sz="1050">
                  <a:solidFill>
                    <a:sysClr val="windowText" lastClr="000000"/>
                  </a:solidFill>
                  <a:effectLst/>
                  <a:latin typeface="+mn-lt"/>
                </a:endParaRPr>
              </a:p>
              <a:p>
                <a:pPr>
                  <a:defRPr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US" sz="1050" b="1" i="0" baseline="0">
                    <a:solidFill>
                      <a:sysClr val="windowText" lastClr="000000"/>
                    </a:solidFill>
                    <a:effectLst/>
                    <a:latin typeface="+mn-lt"/>
                  </a:rPr>
                  <a:t>(nmol OMF/min/mg protein)</a:t>
                </a:r>
                <a:endParaRPr lang="en-GB" sz="1050">
                  <a:solidFill>
                    <a:sysClr val="windowText" lastClr="000000"/>
                  </a:solidFill>
                  <a:effectLst/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53530971813902E-3"/>
              <c:y val="7.35744225942115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520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180975</xdr:rowOff>
    </xdr:from>
    <xdr:to>
      <xdr:col>7</xdr:col>
      <xdr:colOff>600075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9526</xdr:colOff>
      <xdr:row>11</xdr:row>
      <xdr:rowOff>0</xdr:rowOff>
    </xdr:from>
    <xdr:to>
      <xdr:col>15</xdr:col>
      <xdr:colOff>47626</xdr:colOff>
      <xdr:row>23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26</xdr:row>
      <xdr:rowOff>0</xdr:rowOff>
    </xdr:from>
    <xdr:to>
      <xdr:col>14</xdr:col>
      <xdr:colOff>600074</xdr:colOff>
      <xdr:row>38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600074</xdr:colOff>
      <xdr:row>25</xdr:row>
      <xdr:rowOff>190499</xdr:rowOff>
    </xdr:from>
    <xdr:to>
      <xdr:col>7</xdr:col>
      <xdr:colOff>590549</xdr:colOff>
      <xdr:row>38</xdr:row>
      <xdr:rowOff>47624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topLeftCell="A19" workbookViewId="0">
      <selection activeCell="P44" sqref="P44"/>
    </sheetView>
  </sheetViews>
  <sheetFormatPr defaultRowHeight="15" x14ac:dyDescent="0.25"/>
  <cols>
    <col min="1" max="1" width="12.7109375" customWidth="1"/>
  </cols>
  <sheetData>
    <row r="1" spans="1:17" x14ac:dyDescent="0.25">
      <c r="A1" s="1" t="s">
        <v>15</v>
      </c>
      <c r="B1" s="1"/>
    </row>
    <row r="2" spans="1:17" x14ac:dyDescent="0.25">
      <c r="A2" s="3"/>
      <c r="B2" s="24" t="s">
        <v>1</v>
      </c>
      <c r="C2" s="25"/>
      <c r="D2" s="26"/>
      <c r="E2" s="1"/>
      <c r="F2" s="4"/>
      <c r="G2" s="10"/>
      <c r="H2" s="4"/>
      <c r="I2" s="24" t="s">
        <v>19</v>
      </c>
      <c r="J2" s="25"/>
      <c r="K2" s="26"/>
      <c r="M2" s="3"/>
      <c r="N2" s="1" t="s">
        <v>14</v>
      </c>
      <c r="O2" s="4"/>
      <c r="P2" s="23" t="s">
        <v>18</v>
      </c>
      <c r="Q2" s="4"/>
    </row>
    <row r="3" spans="1:17" x14ac:dyDescent="0.25">
      <c r="A3" s="4" t="s">
        <v>0</v>
      </c>
      <c r="B3" s="1" t="s">
        <v>2</v>
      </c>
      <c r="C3" s="1" t="s">
        <v>3</v>
      </c>
      <c r="D3" s="4" t="s">
        <v>4</v>
      </c>
      <c r="E3" s="1" t="s">
        <v>5</v>
      </c>
      <c r="F3" s="4" t="s">
        <v>6</v>
      </c>
      <c r="G3" s="15" t="s">
        <v>12</v>
      </c>
      <c r="H3" s="16" t="s">
        <v>13</v>
      </c>
      <c r="I3" s="1" t="s">
        <v>2</v>
      </c>
      <c r="J3" s="1" t="s">
        <v>3</v>
      </c>
      <c r="K3" s="4" t="s">
        <v>4</v>
      </c>
      <c r="L3" s="1" t="s">
        <v>5</v>
      </c>
      <c r="M3" s="4" t="s">
        <v>6</v>
      </c>
      <c r="N3" s="15" t="s">
        <v>12</v>
      </c>
      <c r="O3" s="16" t="s">
        <v>13</v>
      </c>
      <c r="P3" s="19" t="s">
        <v>12</v>
      </c>
      <c r="Q3" s="20" t="s">
        <v>13</v>
      </c>
    </row>
    <row r="4" spans="1:17" x14ac:dyDescent="0.25">
      <c r="A4" s="3" t="s">
        <v>20</v>
      </c>
      <c r="B4" s="6">
        <v>0.23011999999999999</v>
      </c>
      <c r="C4" s="6">
        <v>0.27123199999999997</v>
      </c>
      <c r="D4" s="7">
        <v>0.47925699999999999</v>
      </c>
      <c r="E4" s="8">
        <f>AVERAGE(B4:D4)</f>
        <v>0.32686966666666667</v>
      </c>
      <c r="F4" s="9">
        <f>STDEV(B4:D4)</f>
        <v>0.1335626207302526</v>
      </c>
      <c r="G4" s="17">
        <f>E4/E4*100</f>
        <v>100</v>
      </c>
      <c r="H4" s="18">
        <f>F4/E4*100</f>
        <v>40.861124279989049</v>
      </c>
      <c r="I4" s="6">
        <v>0.5477263</v>
      </c>
      <c r="J4" s="6">
        <v>0.6561167</v>
      </c>
      <c r="K4" s="7">
        <v>0.66210729999999995</v>
      </c>
      <c r="L4" s="8">
        <f>AVERAGE(I4:K4)</f>
        <v>0.62198343333333328</v>
      </c>
      <c r="M4" s="9">
        <f t="shared" ref="M4:M9" si="0">STDEV(I4:K4)</f>
        <v>6.4378282131890813E-2</v>
      </c>
      <c r="N4" s="17">
        <f>L4/L4*100</f>
        <v>100</v>
      </c>
      <c r="O4" s="18">
        <f>M4/L4*100</f>
        <v>10.350481810564432</v>
      </c>
      <c r="P4" s="21">
        <f>L4/0.327*100</f>
        <v>190.20900101936797</v>
      </c>
      <c r="Q4" s="22">
        <f>M4/0.327*100</f>
        <v>19.687548052565997</v>
      </c>
    </row>
    <row r="5" spans="1:17" x14ac:dyDescent="0.25">
      <c r="A5" s="5" t="s">
        <v>7</v>
      </c>
      <c r="B5" s="6">
        <v>0.392733</v>
      </c>
      <c r="C5" s="6">
        <v>0.25877899999999998</v>
      </c>
      <c r="D5" s="7">
        <v>0.32575599999999999</v>
      </c>
      <c r="E5" s="8">
        <f t="shared" ref="E5:E9" si="1">AVERAGE(B5:D5)</f>
        <v>0.32575599999999999</v>
      </c>
      <c r="F5" s="9">
        <f t="shared" ref="F5:F9" si="2">STDEV(B5:D5)</f>
        <v>6.6976999999999912E-2</v>
      </c>
      <c r="G5" s="17">
        <f>E5/E4*100</f>
        <v>99.659293357495187</v>
      </c>
      <c r="H5" s="18">
        <f>F5/E4*100</f>
        <v>20.490429926708785</v>
      </c>
      <c r="I5" s="6">
        <v>0.56225000000000003</v>
      </c>
      <c r="J5" s="6">
        <v>0.609684</v>
      </c>
      <c r="K5" s="7">
        <v>0.54227099999999995</v>
      </c>
      <c r="L5" s="8">
        <f t="shared" ref="L5:L9" si="3">AVERAGE(I5:K5)</f>
        <v>0.5714016666666667</v>
      </c>
      <c r="M5" s="9">
        <f t="shared" si="0"/>
        <v>3.4625754783590416E-2</v>
      </c>
      <c r="N5" s="17">
        <f>L5/L4*100</f>
        <v>91.867666571826717</v>
      </c>
      <c r="O5" s="18">
        <f>M5/L4*100</f>
        <v>5.566989879139399</v>
      </c>
      <c r="P5" s="21">
        <f t="shared" ref="P5:P9" si="4">L5/0.327*100</f>
        <v>174.74057084607543</v>
      </c>
      <c r="Q5" s="22">
        <f>O5/N4*100</f>
        <v>5.566989879139399</v>
      </c>
    </row>
    <row r="6" spans="1:17" x14ac:dyDescent="0.25">
      <c r="A6" s="5" t="s">
        <v>8</v>
      </c>
      <c r="B6" s="6">
        <v>0.24251200000000001</v>
      </c>
      <c r="C6" s="6">
        <v>0.37453999999999998</v>
      </c>
      <c r="D6" s="7">
        <v>0.29176099999999999</v>
      </c>
      <c r="E6" s="8">
        <f t="shared" si="1"/>
        <v>0.30293766666666661</v>
      </c>
      <c r="F6" s="9">
        <f t="shared" si="2"/>
        <v>6.6719836662969781E-2</v>
      </c>
      <c r="G6" s="17">
        <f>E6/E4*100</f>
        <v>92.678427385430879</v>
      </c>
      <c r="H6" s="18">
        <f>F6/E4*100</f>
        <v>20.411755346821142</v>
      </c>
      <c r="I6" s="6">
        <v>0.54536600000000002</v>
      </c>
      <c r="J6" s="6">
        <v>0.58835599999999999</v>
      </c>
      <c r="K6" s="7">
        <v>0.51490899999999995</v>
      </c>
      <c r="L6" s="8">
        <f t="shared" si="3"/>
        <v>0.54954366666666665</v>
      </c>
      <c r="M6" s="9">
        <f t="shared" si="0"/>
        <v>3.6901288952194265E-2</v>
      </c>
      <c r="N6" s="17">
        <f>L6/L4*100</f>
        <v>88.353425061750045</v>
      </c>
      <c r="O6" s="18">
        <f>M6/L4*100</f>
        <v>5.9328411296154462</v>
      </c>
      <c r="P6" s="21">
        <f t="shared" si="4"/>
        <v>168.05616717635067</v>
      </c>
      <c r="Q6" s="22">
        <f>O6/N4*100</f>
        <v>5.9328411296154462</v>
      </c>
    </row>
    <row r="7" spans="1:17" x14ac:dyDescent="0.25">
      <c r="A7" s="5" t="s">
        <v>9</v>
      </c>
      <c r="B7" s="6">
        <v>6.5559999999999993E-2</v>
      </c>
      <c r="C7" s="6">
        <v>0.110405</v>
      </c>
      <c r="D7" s="7">
        <v>7.1615999999999999E-2</v>
      </c>
      <c r="E7" s="8">
        <f t="shared" si="1"/>
        <v>8.2527000000000003E-2</v>
      </c>
      <c r="F7" s="9">
        <f t="shared" si="2"/>
        <v>2.4332199797798808E-2</v>
      </c>
      <c r="G7" s="17">
        <f>E7/E4*100</f>
        <v>25.247677718642191</v>
      </c>
      <c r="H7" s="18">
        <f>F7/E4*100</f>
        <v>7.44400667273056</v>
      </c>
      <c r="I7" s="6">
        <v>0.21695829999999999</v>
      </c>
      <c r="J7" s="6">
        <v>0.29822900000000002</v>
      </c>
      <c r="K7" s="7">
        <v>0.284916</v>
      </c>
      <c r="L7" s="8">
        <f t="shared" si="3"/>
        <v>0.26670109999999997</v>
      </c>
      <c r="M7" s="9">
        <f t="shared" si="0"/>
        <v>4.3589776394586222E-2</v>
      </c>
      <c r="N7" s="17">
        <f>L7/L4*100</f>
        <v>42.879132418478669</v>
      </c>
      <c r="O7" s="18">
        <f>M7/L4*100</f>
        <v>7.0081892954897391</v>
      </c>
      <c r="P7" s="21">
        <f t="shared" si="4"/>
        <v>81.559969418960236</v>
      </c>
      <c r="Q7" s="22">
        <f>O7/N4*100</f>
        <v>7.0081892954897391</v>
      </c>
    </row>
    <row r="8" spans="1:17" x14ac:dyDescent="0.25">
      <c r="A8" s="5" t="s">
        <v>10</v>
      </c>
      <c r="B8" s="6">
        <v>3.0872E-2</v>
      </c>
      <c r="C8" s="6">
        <v>3.4867000000000002E-2</v>
      </c>
      <c r="D8" s="7">
        <v>5.1900000000000002E-2</v>
      </c>
      <c r="E8" s="8">
        <f t="shared" si="1"/>
        <v>3.9213000000000005E-2</v>
      </c>
      <c r="F8" s="9">
        <f t="shared" si="2"/>
        <v>1.1167362401211854E-2</v>
      </c>
      <c r="G8" s="17">
        <f>E8/E4*100</f>
        <v>11.996524608687052</v>
      </c>
      <c r="H8" s="18">
        <f>F8/E4*100</f>
        <v>3.4164572427578741</v>
      </c>
      <c r="I8" s="6">
        <v>5.2467670000000001E-2</v>
      </c>
      <c r="J8" s="6">
        <v>2.8871999999999998E-2</v>
      </c>
      <c r="K8" s="7">
        <v>6.7637000000000003E-2</v>
      </c>
      <c r="L8" s="8">
        <f t="shared" si="3"/>
        <v>4.9658890000000004E-2</v>
      </c>
      <c r="M8" s="9">
        <f t="shared" si="0"/>
        <v>1.9534539668656134E-2</v>
      </c>
      <c r="N8" s="17">
        <f>L8/L4*100</f>
        <v>7.9839570217920608</v>
      </c>
      <c r="O8" s="18">
        <f>M8/L4*100</f>
        <v>3.1406848835131571</v>
      </c>
      <c r="P8" s="21">
        <f t="shared" si="4"/>
        <v>15.186204892966362</v>
      </c>
      <c r="Q8" s="22">
        <f>O8/N4*100</f>
        <v>3.1406848835131571</v>
      </c>
    </row>
    <row r="9" spans="1:17" x14ac:dyDescent="0.25">
      <c r="A9" s="5" t="s">
        <v>11</v>
      </c>
      <c r="B9" s="6">
        <v>3.5527000000000003E-2</v>
      </c>
      <c r="C9" s="6">
        <v>2.81E-2</v>
      </c>
      <c r="D9" s="7">
        <v>4.1722000000000002E-2</v>
      </c>
      <c r="E9" s="8">
        <f t="shared" si="1"/>
        <v>3.5116333333333333E-2</v>
      </c>
      <c r="F9" s="9">
        <f t="shared" si="2"/>
        <v>6.8202790509871063E-3</v>
      </c>
      <c r="G9" s="17">
        <f>E9/E4*100</f>
        <v>10.743221814199135</v>
      </c>
      <c r="H9" s="18">
        <f>F9/E4*100</f>
        <v>2.0865438878249454</v>
      </c>
      <c r="I9" s="6">
        <v>5.8677E-2</v>
      </c>
      <c r="J9" s="6">
        <v>4.478E-2</v>
      </c>
      <c r="K9" s="7">
        <v>4.0708000000000001E-2</v>
      </c>
      <c r="L9" s="8">
        <f t="shared" si="3"/>
        <v>4.8054999999999994E-2</v>
      </c>
      <c r="M9" s="9">
        <f t="shared" si="0"/>
        <v>9.4215422835117885E-3</v>
      </c>
      <c r="N9" s="17">
        <f>L9/L4*100</f>
        <v>7.7260900250129909</v>
      </c>
      <c r="O9" s="18">
        <f>M9/L4*100</f>
        <v>1.5147577537587882</v>
      </c>
      <c r="P9" s="21">
        <f t="shared" si="4"/>
        <v>14.695718654434248</v>
      </c>
      <c r="Q9" s="22">
        <f>O9/N4*100</f>
        <v>1.5147577537587882</v>
      </c>
    </row>
    <row r="10" spans="1:17" x14ac:dyDescent="0.25">
      <c r="A10" s="2"/>
    </row>
    <row r="18" spans="3:24" x14ac:dyDescent="0.25">
      <c r="M18" s="10"/>
      <c r="N18" s="10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3:24" x14ac:dyDescent="0.25">
      <c r="M19" s="12"/>
      <c r="N19" s="10"/>
      <c r="O19" s="10"/>
      <c r="P19" s="10"/>
      <c r="Q19" s="10"/>
      <c r="R19" s="10"/>
      <c r="S19" s="10"/>
      <c r="T19" s="10"/>
      <c r="U19" s="12"/>
      <c r="V19" s="12"/>
      <c r="W19" s="12"/>
      <c r="X19" s="12"/>
    </row>
    <row r="20" spans="3:24" x14ac:dyDescent="0.25"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2"/>
    </row>
    <row r="21" spans="3:24" x14ac:dyDescent="0.25">
      <c r="M21" s="12"/>
      <c r="N21" s="13"/>
      <c r="O21" s="13"/>
      <c r="P21" s="13"/>
      <c r="Q21" s="11"/>
      <c r="R21" s="11"/>
      <c r="S21" s="13"/>
      <c r="T21" s="13"/>
      <c r="U21" s="13"/>
      <c r="V21" s="11"/>
      <c r="W21" s="11"/>
      <c r="X21" s="12"/>
    </row>
    <row r="22" spans="3:24" x14ac:dyDescent="0.25">
      <c r="M22" s="14"/>
      <c r="N22" s="13"/>
      <c r="O22" s="13"/>
      <c r="P22" s="13"/>
      <c r="Q22" s="11"/>
      <c r="R22" s="11"/>
      <c r="S22" s="13"/>
      <c r="T22" s="13"/>
      <c r="U22" s="13"/>
      <c r="V22" s="11"/>
      <c r="W22" s="11"/>
      <c r="X22" s="12"/>
    </row>
    <row r="23" spans="3:24" x14ac:dyDescent="0.25">
      <c r="M23" s="14"/>
      <c r="N23" s="13"/>
      <c r="O23" s="13"/>
      <c r="P23" s="13"/>
      <c r="Q23" s="11"/>
      <c r="R23" s="11"/>
      <c r="S23" s="13"/>
      <c r="T23" s="13"/>
      <c r="U23" s="13"/>
      <c r="V23" s="11"/>
      <c r="W23" s="11"/>
      <c r="X23" s="12"/>
    </row>
    <row r="24" spans="3:24" x14ac:dyDescent="0.25">
      <c r="M24" s="14"/>
      <c r="N24" s="13"/>
      <c r="O24" s="13"/>
      <c r="P24" s="13"/>
      <c r="Q24" s="11"/>
      <c r="R24" s="11"/>
      <c r="S24" s="13"/>
      <c r="T24" s="13"/>
      <c r="U24" s="13"/>
      <c r="V24" s="11"/>
      <c r="W24" s="11"/>
      <c r="X24" s="12"/>
    </row>
    <row r="25" spans="3:24" x14ac:dyDescent="0.25">
      <c r="C25" t="s">
        <v>16</v>
      </c>
      <c r="K25" t="s">
        <v>17</v>
      </c>
      <c r="M25" s="14"/>
      <c r="N25" s="13"/>
      <c r="O25" s="13"/>
      <c r="P25" s="13"/>
      <c r="Q25" s="11"/>
      <c r="R25" s="11"/>
      <c r="S25" s="13"/>
      <c r="T25" s="13"/>
      <c r="U25" s="13"/>
      <c r="V25" s="11"/>
      <c r="W25" s="11"/>
      <c r="X25" s="12"/>
    </row>
    <row r="26" spans="3:24" x14ac:dyDescent="0.25">
      <c r="M26" s="14"/>
      <c r="N26" s="13"/>
      <c r="O26" s="13"/>
      <c r="P26" s="13"/>
      <c r="Q26" s="11"/>
      <c r="R26" s="11"/>
      <c r="S26" s="13"/>
      <c r="T26" s="13"/>
      <c r="U26" s="13"/>
      <c r="V26" s="11"/>
      <c r="W26" s="11"/>
      <c r="X26" s="12"/>
    </row>
    <row r="27" spans="3:24" x14ac:dyDescent="0.25"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3:24" x14ac:dyDescent="0.25"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3:24" x14ac:dyDescent="0.25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41" spans="1:9" ht="15.75" x14ac:dyDescent="0.25">
      <c r="A41" s="31" t="s">
        <v>29</v>
      </c>
    </row>
    <row r="43" spans="1:9" x14ac:dyDescent="0.25">
      <c r="A43" s="1" t="s">
        <v>21</v>
      </c>
      <c r="B43" t="s">
        <v>22</v>
      </c>
      <c r="C43" t="s">
        <v>23</v>
      </c>
      <c r="D43" t="s">
        <v>24</v>
      </c>
      <c r="E43" t="s">
        <v>25</v>
      </c>
      <c r="F43" s="1" t="s">
        <v>5</v>
      </c>
      <c r="G43" s="1" t="s">
        <v>26</v>
      </c>
      <c r="H43" s="27" t="s">
        <v>27</v>
      </c>
      <c r="I43" s="27" t="s">
        <v>28</v>
      </c>
    </row>
    <row r="44" spans="1:9" x14ac:dyDescent="0.25">
      <c r="F44" s="1"/>
      <c r="G44" s="1"/>
      <c r="H44" s="27"/>
      <c r="I44" s="27"/>
    </row>
    <row r="45" spans="1:9" x14ac:dyDescent="0.25">
      <c r="A45" t="s">
        <v>20</v>
      </c>
      <c r="B45" s="6">
        <v>0.23011999999999999</v>
      </c>
      <c r="C45" s="6">
        <v>0.27123199999999997</v>
      </c>
      <c r="D45" s="6">
        <v>0.47925699999999999</v>
      </c>
      <c r="E45" s="6">
        <v>0.59906300000000001</v>
      </c>
      <c r="F45" s="28">
        <f>AVERAGE(B45:E45)</f>
        <v>0.39491799999999999</v>
      </c>
      <c r="G45" s="28">
        <f>STDEVA(B45:E45)</f>
        <v>0.17439882964630229</v>
      </c>
      <c r="H45" s="29">
        <f>F45/F45*100</f>
        <v>100</v>
      </c>
      <c r="I45" s="30">
        <f>G45/F45*100</f>
        <v>44.160769994353835</v>
      </c>
    </row>
    <row r="46" spans="1:9" x14ac:dyDescent="0.25">
      <c r="A46" s="2" t="s">
        <v>7</v>
      </c>
      <c r="B46" s="6">
        <v>0.392733</v>
      </c>
      <c r="C46" s="6">
        <v>0.25877899999999998</v>
      </c>
      <c r="D46" s="6">
        <v>0.32575599999999999</v>
      </c>
      <c r="E46" s="6">
        <v>0.39903899999999998</v>
      </c>
      <c r="F46" s="28">
        <f>AVERAGE(B46:E46)</f>
        <v>0.34407674999999999</v>
      </c>
      <c r="G46" s="28">
        <f>STDEVA(B46:E46)</f>
        <v>6.5827136311073578E-2</v>
      </c>
      <c r="H46" s="29">
        <f>F46/F45*100</f>
        <v>87.126124917071394</v>
      </c>
      <c r="I46" s="30">
        <f>G46/F46*100</f>
        <v>19.131526995379254</v>
      </c>
    </row>
    <row r="47" spans="1:9" x14ac:dyDescent="0.25">
      <c r="A47" s="2" t="s">
        <v>8</v>
      </c>
      <c r="B47" s="6">
        <v>0.24251200000000001</v>
      </c>
      <c r="C47" s="6">
        <v>0.37453999999999998</v>
      </c>
      <c r="D47" s="6">
        <v>0.29176099999999999</v>
      </c>
      <c r="E47" s="6">
        <v>0.25024800000000003</v>
      </c>
      <c r="F47" s="28">
        <f>AVERAGE(B47:E47)</f>
        <v>0.28976524999999997</v>
      </c>
      <c r="G47" s="28">
        <f>STDEVA(B47:E47)</f>
        <v>6.0512323644995557E-2</v>
      </c>
      <c r="H47" s="29">
        <f>F47/F45*100</f>
        <v>73.373523111126858</v>
      </c>
      <c r="I47" s="30">
        <f>G47/F45*100</f>
        <v>15.322756533000664</v>
      </c>
    </row>
    <row r="48" spans="1:9" x14ac:dyDescent="0.25">
      <c r="A48" s="2" t="s">
        <v>9</v>
      </c>
      <c r="B48" s="6">
        <v>6.5559999999999993E-2</v>
      </c>
      <c r="C48" s="6">
        <v>0.110405</v>
      </c>
      <c r="D48" s="6">
        <v>7.1615999999999999E-2</v>
      </c>
      <c r="E48" s="6">
        <v>0.21357400000000001</v>
      </c>
      <c r="F48" s="28">
        <f>AVERAGE(B48:E48)</f>
        <v>0.11528875</v>
      </c>
      <c r="G48" s="28">
        <f>STDEVA(B48:E48)</f>
        <v>6.8469212182678638E-2</v>
      </c>
      <c r="H48" s="29">
        <f>F48/F45*100</f>
        <v>29.193085653224216</v>
      </c>
      <c r="I48" s="30">
        <f>G48/F45*100</f>
        <v>17.337576960958639</v>
      </c>
    </row>
    <row r="49" spans="1:9" x14ac:dyDescent="0.25">
      <c r="A49" s="2" t="s">
        <v>10</v>
      </c>
      <c r="B49" s="6">
        <v>3.0872E-2</v>
      </c>
      <c r="C49" s="6">
        <v>3.4867000000000002E-2</v>
      </c>
      <c r="D49" s="6">
        <v>5.1900000000000002E-2</v>
      </c>
      <c r="E49" s="6">
        <v>9.1596999999999998E-2</v>
      </c>
      <c r="F49" s="28">
        <f>AVERAGE(B49:E49)</f>
        <v>5.2309000000000001E-2</v>
      </c>
      <c r="G49" s="28">
        <f>STDEVA(B49:E49)</f>
        <v>2.7733749343834969E-2</v>
      </c>
      <c r="H49" s="29">
        <f>F49/F45*100</f>
        <v>13.245534516026112</v>
      </c>
      <c r="I49" s="30">
        <f>G49/F45*100</f>
        <v>7.022660234234694</v>
      </c>
    </row>
    <row r="50" spans="1:9" x14ac:dyDescent="0.25">
      <c r="A50" s="2" t="s">
        <v>11</v>
      </c>
      <c r="B50" s="6">
        <v>3.5527000000000003E-2</v>
      </c>
      <c r="C50" s="6">
        <v>2.81E-2</v>
      </c>
      <c r="D50" s="6">
        <v>4.1722000000000002E-2</v>
      </c>
      <c r="E50" s="6">
        <v>3.3827999999999997E-2</v>
      </c>
      <c r="F50" s="28">
        <f>AVERAGE(B50:E50)</f>
        <v>3.4794249999999999E-2</v>
      </c>
      <c r="G50" s="28">
        <f>STDEVA(B50:E50)</f>
        <v>5.6058679003938971E-3</v>
      </c>
      <c r="H50" s="29">
        <f>F50/F45*100</f>
        <v>8.810499901245322</v>
      </c>
      <c r="I50" s="30">
        <f>G50/F45*100</f>
        <v>1.4195017447657228</v>
      </c>
    </row>
  </sheetData>
  <mergeCells count="2">
    <mergeCell ref="B2:D2"/>
    <mergeCell ref="I2:K2"/>
  </mergeCells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I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Spickett, Corinne</dc:creator>
  <cp:lastModifiedBy>Spickett, Corinne</cp:lastModifiedBy>
  <cp:lastPrinted>2017-03-01T18:57:06Z</cp:lastPrinted>
  <dcterms:created xsi:type="dcterms:W3CDTF">2017-03-01T17:56:12Z</dcterms:created>
  <dcterms:modified xsi:type="dcterms:W3CDTF">2017-12-31T13:20:26Z</dcterms:modified>
</cp:coreProperties>
</file>