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Ethanol reforming Ni SiO2 - Chunfei 2016\Data for repository\"/>
    </mc:Choice>
  </mc:AlternateContent>
  <bookViews>
    <workbookView xWindow="240" yWindow="120" windowWidth="19980" windowHeight="7830" firstSheet="5" activeTab="11"/>
  </bookViews>
  <sheets>
    <sheet name="Sheet1" sheetId="18" r:id="rId1"/>
    <sheet name="1%Ni KIT-6 PSD" sheetId="4" r:id="rId2"/>
    <sheet name="2.5%Ni KIT-6 PSD" sheetId="15" r:id="rId3"/>
    <sheet name="5%Ni KIT-6 PSD " sheetId="11" r:id="rId4"/>
    <sheet name="10%Ni KIT-6 PSD " sheetId="10" r:id="rId5"/>
    <sheet name="1%Ni SBA-15 PSD" sheetId="2" r:id="rId6"/>
    <sheet name="2.5%Ni SBA-15 PSD" sheetId="14" r:id="rId7"/>
    <sheet name="5%Ni SBA-15 PSD" sheetId="6" r:id="rId8"/>
    <sheet name="10%Ni SBA-15 PSD" sheetId="8" r:id="rId9"/>
    <sheet name="Sheet2" sheetId="19" r:id="rId10"/>
    <sheet name="5%Ni KIT-6 PSD  spent" sheetId="20" r:id="rId11"/>
    <sheet name="5%Ni SBA-15 PSD Spent" sheetId="21" r:id="rId12"/>
  </sheets>
  <externalReferences>
    <externalReference r:id="rId13"/>
  </externalReferences>
  <calcPr calcId="171027"/>
</workbook>
</file>

<file path=xl/calcChain.xml><?xml version="1.0" encoding="utf-8"?>
<calcChain xmlns="http://schemas.openxmlformats.org/spreadsheetml/2006/main">
  <c r="F29" i="21" l="1"/>
  <c r="G29" i="21" s="1"/>
  <c r="G28" i="21"/>
  <c r="F28" i="21"/>
  <c r="F27" i="21"/>
  <c r="G27" i="21" s="1"/>
  <c r="G26" i="21"/>
  <c r="F26" i="21"/>
  <c r="F25" i="21"/>
  <c r="G25" i="21" s="1"/>
  <c r="G24" i="21"/>
  <c r="F24" i="21"/>
  <c r="F23" i="21"/>
  <c r="G23" i="21" s="1"/>
  <c r="G22" i="21"/>
  <c r="F22" i="21"/>
  <c r="F21" i="21"/>
  <c r="G21" i="21" s="1"/>
  <c r="G20" i="21"/>
  <c r="F20" i="21"/>
  <c r="F19" i="21"/>
  <c r="G19" i="21" s="1"/>
  <c r="G18" i="21"/>
  <c r="F18" i="21"/>
  <c r="F17" i="21"/>
  <c r="G17" i="21" s="1"/>
  <c r="G16" i="21"/>
  <c r="F16" i="21"/>
  <c r="J15" i="21"/>
  <c r="K15" i="21" s="1"/>
  <c r="G15" i="21"/>
  <c r="F15" i="21"/>
  <c r="J14" i="21"/>
  <c r="G14" i="21"/>
  <c r="F14" i="21"/>
  <c r="J13" i="21"/>
  <c r="K13" i="21" s="1"/>
  <c r="G13" i="21"/>
  <c r="F13" i="21"/>
  <c r="J12" i="21"/>
  <c r="K12" i="21" s="1"/>
  <c r="G12" i="21"/>
  <c r="F12" i="21"/>
  <c r="J11" i="21"/>
  <c r="K11" i="21" s="1"/>
  <c r="G11" i="21"/>
  <c r="F11" i="21"/>
  <c r="J10" i="21"/>
  <c r="G10" i="21"/>
  <c r="F10" i="21"/>
  <c r="J9" i="21"/>
  <c r="K9" i="21" s="1"/>
  <c r="G9" i="21"/>
  <c r="F9" i="21"/>
  <c r="J8" i="21"/>
  <c r="K8" i="21" s="1"/>
  <c r="G8" i="21"/>
  <c r="F8" i="21"/>
  <c r="J7" i="21"/>
  <c r="K7" i="21" s="1"/>
  <c r="G7" i="21"/>
  <c r="F7" i="21"/>
  <c r="J6" i="21"/>
  <c r="G6" i="21"/>
  <c r="F6" i="21"/>
  <c r="J5" i="21"/>
  <c r="K5" i="21" s="1"/>
  <c r="G5" i="21"/>
  <c r="F5" i="21"/>
  <c r="J4" i="21"/>
  <c r="K4" i="21" s="1"/>
  <c r="G4" i="21"/>
  <c r="F4" i="21"/>
  <c r="J3" i="21"/>
  <c r="K3" i="21" s="1"/>
  <c r="G3" i="21"/>
  <c r="F3" i="21"/>
  <c r="J2" i="21"/>
  <c r="J17" i="21" s="1"/>
  <c r="F2" i="21"/>
  <c r="F31" i="21" s="1"/>
  <c r="D30" i="20"/>
  <c r="F29" i="20"/>
  <c r="G29" i="20" s="1"/>
  <c r="D29" i="20"/>
  <c r="J15" i="20" s="1"/>
  <c r="G28" i="20"/>
  <c r="F28" i="20"/>
  <c r="D28" i="20"/>
  <c r="F27" i="20"/>
  <c r="G27" i="20" s="1"/>
  <c r="D27" i="20"/>
  <c r="F26" i="20"/>
  <c r="G26" i="20" s="1"/>
  <c r="D26" i="20"/>
  <c r="J14" i="20" s="1"/>
  <c r="F25" i="20"/>
  <c r="G25" i="20" s="1"/>
  <c r="D25" i="20"/>
  <c r="G24" i="20"/>
  <c r="F24" i="20"/>
  <c r="D24" i="20"/>
  <c r="F23" i="20"/>
  <c r="G23" i="20" s="1"/>
  <c r="D23" i="20"/>
  <c r="F22" i="20"/>
  <c r="G22" i="20" s="1"/>
  <c r="D22" i="20"/>
  <c r="F21" i="20"/>
  <c r="G21" i="20" s="1"/>
  <c r="D21" i="20"/>
  <c r="J11" i="20" s="1"/>
  <c r="G20" i="20"/>
  <c r="F20" i="20"/>
  <c r="D20" i="20"/>
  <c r="F19" i="20"/>
  <c r="G19" i="20" s="1"/>
  <c r="D19" i="20"/>
  <c r="F18" i="20"/>
  <c r="G18" i="20" s="1"/>
  <c r="D18" i="20"/>
  <c r="J10" i="20" s="1"/>
  <c r="F17" i="20"/>
  <c r="G17" i="20" s="1"/>
  <c r="D17" i="20"/>
  <c r="J9" i="20" s="1"/>
  <c r="F16" i="20"/>
  <c r="G16" i="20" s="1"/>
  <c r="D16" i="20"/>
  <c r="F15" i="20"/>
  <c r="G15" i="20" s="1"/>
  <c r="D15" i="20"/>
  <c r="F14" i="20"/>
  <c r="G14" i="20" s="1"/>
  <c r="D14" i="20"/>
  <c r="J13" i="20"/>
  <c r="G13" i="20"/>
  <c r="F13" i="20"/>
  <c r="D13" i="20"/>
  <c r="J12" i="20"/>
  <c r="F12" i="20"/>
  <c r="G12" i="20" s="1"/>
  <c r="D12" i="20"/>
  <c r="J7" i="20" s="1"/>
  <c r="F11" i="20"/>
  <c r="G11" i="20" s="1"/>
  <c r="D11" i="20"/>
  <c r="J6" i="20" s="1"/>
  <c r="F10" i="20"/>
  <c r="G10" i="20" s="1"/>
  <c r="D10" i="20"/>
  <c r="G9" i="20"/>
  <c r="F9" i="20"/>
  <c r="D9" i="20"/>
  <c r="J8" i="20"/>
  <c r="F8" i="20"/>
  <c r="G8" i="20" s="1"/>
  <c r="D8" i="20"/>
  <c r="F7" i="20"/>
  <c r="G7" i="20" s="1"/>
  <c r="D7" i="20"/>
  <c r="F6" i="20"/>
  <c r="G6" i="20" s="1"/>
  <c r="D6" i="20"/>
  <c r="J5" i="20"/>
  <c r="G5" i="20"/>
  <c r="F5" i="20"/>
  <c r="D5" i="20"/>
  <c r="J4" i="20"/>
  <c r="F4" i="20"/>
  <c r="G4" i="20" s="1"/>
  <c r="D4" i="20"/>
  <c r="J3" i="20" s="1"/>
  <c r="F3" i="20"/>
  <c r="G3" i="20" s="1"/>
  <c r="D3" i="20"/>
  <c r="F2" i="20"/>
  <c r="F31" i="20" s="1"/>
  <c r="D2" i="20"/>
  <c r="J2" i="20" s="1"/>
  <c r="J17" i="20" l="1"/>
  <c r="K4" i="20" s="1"/>
  <c r="K6" i="21"/>
  <c r="K10" i="21"/>
  <c r="K14" i="21"/>
  <c r="K2" i="21"/>
  <c r="G2" i="20"/>
  <c r="G2" i="21"/>
  <c r="K15" i="20" l="1"/>
  <c r="K9" i="20"/>
  <c r="K7" i="20"/>
  <c r="K11" i="20"/>
  <c r="K5" i="20"/>
  <c r="K14" i="20"/>
  <c r="K10" i="20"/>
  <c r="K6" i="20"/>
  <c r="K3" i="20"/>
  <c r="K13" i="20"/>
  <c r="K8" i="20"/>
  <c r="K12" i="20"/>
  <c r="K2" i="20"/>
  <c r="K19" i="8" l="1"/>
  <c r="J17" i="8" l="1"/>
  <c r="K13" i="8" s="1"/>
  <c r="J17" i="6"/>
  <c r="K13" i="6" s="1"/>
  <c r="J17" i="14"/>
  <c r="J17" i="2"/>
  <c r="K12" i="2" s="1"/>
  <c r="J17" i="10"/>
  <c r="K13" i="10" s="1"/>
  <c r="J17" i="11"/>
  <c r="K14" i="11" s="1"/>
  <c r="J17" i="15"/>
  <c r="K15" i="8"/>
  <c r="K14" i="8"/>
  <c r="K12" i="8"/>
  <c r="K11" i="8"/>
  <c r="K10" i="8"/>
  <c r="K8" i="8"/>
  <c r="K7" i="8"/>
  <c r="K6" i="8"/>
  <c r="K5" i="8"/>
  <c r="K4" i="8"/>
  <c r="K3" i="8"/>
  <c r="K2" i="8"/>
  <c r="K15" i="6"/>
  <c r="K14" i="6"/>
  <c r="K12" i="6"/>
  <c r="K11" i="6"/>
  <c r="K10" i="6"/>
  <c r="K8" i="6"/>
  <c r="K7" i="6"/>
  <c r="K6" i="6"/>
  <c r="K4" i="6"/>
  <c r="K3" i="6"/>
  <c r="K2" i="6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K14" i="2"/>
  <c r="K13" i="2"/>
  <c r="K11" i="2"/>
  <c r="K10" i="2"/>
  <c r="K9" i="2"/>
  <c r="K8" i="2"/>
  <c r="K7" i="2"/>
  <c r="K6" i="2"/>
  <c r="K5" i="2"/>
  <c r="K4" i="2"/>
  <c r="K3" i="2"/>
  <c r="K2" i="2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K2" i="15"/>
  <c r="K3" i="4"/>
  <c r="K4" i="4"/>
  <c r="K5" i="4"/>
  <c r="K6" i="4"/>
  <c r="K7" i="4"/>
  <c r="K8" i="4"/>
  <c r="K9" i="4"/>
  <c r="K10" i="4"/>
  <c r="K11" i="4"/>
  <c r="K12" i="4"/>
  <c r="K13" i="4"/>
  <c r="K14" i="4"/>
  <c r="K15" i="4"/>
  <c r="K2" i="4"/>
  <c r="J17" i="4"/>
  <c r="K9" i="8" l="1"/>
  <c r="K5" i="6"/>
  <c r="K9" i="6"/>
  <c r="K15" i="2"/>
  <c r="K2" i="10"/>
  <c r="K6" i="10"/>
  <c r="K10" i="10"/>
  <c r="K14" i="10"/>
  <c r="K3" i="10"/>
  <c r="K11" i="10"/>
  <c r="K4" i="10"/>
  <c r="K8" i="10"/>
  <c r="K12" i="10"/>
  <c r="K7" i="10"/>
  <c r="K15" i="10"/>
  <c r="K5" i="10"/>
  <c r="K9" i="10"/>
  <c r="K3" i="11"/>
  <c r="K7" i="11"/>
  <c r="K11" i="11"/>
  <c r="K15" i="11"/>
  <c r="K4" i="11"/>
  <c r="K8" i="11"/>
  <c r="K12" i="11"/>
  <c r="K5" i="11"/>
  <c r="K9" i="11"/>
  <c r="K13" i="11"/>
  <c r="K2" i="11"/>
  <c r="K6" i="11"/>
  <c r="K10" i="11"/>
  <c r="J15" i="8" l="1"/>
  <c r="J14" i="8"/>
  <c r="J13" i="8"/>
  <c r="J12" i="8"/>
  <c r="J11" i="8"/>
  <c r="J10" i="8"/>
  <c r="J9" i="8"/>
  <c r="J8" i="8"/>
  <c r="J7" i="8"/>
  <c r="J6" i="8"/>
  <c r="J5" i="8"/>
  <c r="J4" i="8"/>
  <c r="J3" i="8"/>
  <c r="J2" i="8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F2" i="15" l="1"/>
  <c r="G2" i="15" s="1"/>
  <c r="F3" i="15"/>
  <c r="G3" i="15"/>
  <c r="F4" i="15"/>
  <c r="G4" i="15" s="1"/>
  <c r="F5" i="15"/>
  <c r="G5" i="15" s="1"/>
  <c r="F6" i="15"/>
  <c r="G6" i="15" s="1"/>
  <c r="F7" i="15"/>
  <c r="G7" i="15" s="1"/>
  <c r="F8" i="15"/>
  <c r="G8" i="15" s="1"/>
  <c r="F9" i="15"/>
  <c r="G9" i="15"/>
  <c r="F10" i="15"/>
  <c r="G10" i="15" s="1"/>
  <c r="F11" i="15"/>
  <c r="G11" i="15"/>
  <c r="F12" i="15"/>
  <c r="G12" i="15" s="1"/>
  <c r="F13" i="15"/>
  <c r="G13" i="15" s="1"/>
  <c r="F14" i="15"/>
  <c r="G14" i="15" s="1"/>
  <c r="F15" i="15"/>
  <c r="G15" i="15" s="1"/>
  <c r="F16" i="15"/>
  <c r="G16" i="15" s="1"/>
  <c r="F17" i="15"/>
  <c r="G17" i="15"/>
  <c r="F18" i="15"/>
  <c r="G18" i="15" s="1"/>
  <c r="F19" i="15"/>
  <c r="G19" i="15"/>
  <c r="F20" i="15"/>
  <c r="G20" i="15" s="1"/>
  <c r="F21" i="15"/>
  <c r="G21" i="15" s="1"/>
  <c r="F22" i="15"/>
  <c r="G22" i="15" s="1"/>
  <c r="F23" i="15"/>
  <c r="G23" i="15" s="1"/>
  <c r="F24" i="15"/>
  <c r="G24" i="15" s="1"/>
  <c r="F25" i="15"/>
  <c r="G25" i="15"/>
  <c r="F26" i="15"/>
  <c r="G26" i="15" s="1"/>
  <c r="F29" i="15"/>
  <c r="G29" i="15" s="1"/>
  <c r="G28" i="15"/>
  <c r="F28" i="15"/>
  <c r="F27" i="15"/>
  <c r="G27" i="15" s="1"/>
  <c r="F31" i="15"/>
  <c r="F29" i="14"/>
  <c r="G29" i="14" s="1"/>
  <c r="G28" i="14"/>
  <c r="F28" i="14"/>
  <c r="F27" i="14"/>
  <c r="G27" i="14" s="1"/>
  <c r="F26" i="14"/>
  <c r="G26" i="14" s="1"/>
  <c r="F25" i="14"/>
  <c r="G25" i="14" s="1"/>
  <c r="G24" i="14"/>
  <c r="F24" i="14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G16" i="14"/>
  <c r="F16" i="14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G8" i="14"/>
  <c r="F8" i="14"/>
  <c r="F7" i="14"/>
  <c r="G7" i="14" s="1"/>
  <c r="F6" i="14"/>
  <c r="G6" i="14" s="1"/>
  <c r="F5" i="14"/>
  <c r="G5" i="14" s="1"/>
  <c r="F4" i="14"/>
  <c r="G4" i="14" s="1"/>
  <c r="F3" i="14"/>
  <c r="G3" i="14" s="1"/>
  <c r="F2" i="14"/>
  <c r="G5" i="11"/>
  <c r="G9" i="11"/>
  <c r="G13" i="11"/>
  <c r="G17" i="11"/>
  <c r="G21" i="11"/>
  <c r="G24" i="11"/>
  <c r="G25" i="11"/>
  <c r="G29" i="11"/>
  <c r="F29" i="11"/>
  <c r="F28" i="11"/>
  <c r="G28" i="11" s="1"/>
  <c r="G27" i="11"/>
  <c r="F27" i="11"/>
  <c r="F26" i="11"/>
  <c r="G26" i="11" s="1"/>
  <c r="F25" i="11"/>
  <c r="F24" i="11"/>
  <c r="F23" i="11"/>
  <c r="G23" i="11" s="1"/>
  <c r="F22" i="11"/>
  <c r="G22" i="11" s="1"/>
  <c r="F21" i="11"/>
  <c r="F20" i="11"/>
  <c r="G20" i="11" s="1"/>
  <c r="F19" i="11"/>
  <c r="G19" i="11" s="1"/>
  <c r="F18" i="11"/>
  <c r="G18" i="11" s="1"/>
  <c r="F17" i="11"/>
  <c r="F16" i="11"/>
  <c r="G16" i="11" s="1"/>
  <c r="F15" i="11"/>
  <c r="G15" i="11" s="1"/>
  <c r="F14" i="11"/>
  <c r="G14" i="11" s="1"/>
  <c r="F13" i="11"/>
  <c r="F12" i="11"/>
  <c r="G12" i="11" s="1"/>
  <c r="F11" i="11"/>
  <c r="G11" i="11" s="1"/>
  <c r="F10" i="11"/>
  <c r="G10" i="11" s="1"/>
  <c r="F9" i="11"/>
  <c r="F8" i="11"/>
  <c r="G8" i="11" s="1"/>
  <c r="F7" i="11"/>
  <c r="G7" i="11" s="1"/>
  <c r="F6" i="11"/>
  <c r="G6" i="11" s="1"/>
  <c r="F5" i="11"/>
  <c r="F4" i="11"/>
  <c r="G4" i="11" s="1"/>
  <c r="F3" i="11"/>
  <c r="G3" i="11" s="1"/>
  <c r="F2" i="11"/>
  <c r="F29" i="10"/>
  <c r="G29" i="10" s="1"/>
  <c r="G28" i="10"/>
  <c r="F28" i="10"/>
  <c r="F27" i="10"/>
  <c r="G27" i="10" s="1"/>
  <c r="F26" i="10"/>
  <c r="G26" i="10" s="1"/>
  <c r="F25" i="10"/>
  <c r="G25" i="10" s="1"/>
  <c r="G24" i="10"/>
  <c r="F24" i="10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G16" i="10"/>
  <c r="F16" i="10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G8" i="10"/>
  <c r="F8" i="10"/>
  <c r="F7" i="10"/>
  <c r="G7" i="10" s="1"/>
  <c r="F6" i="10"/>
  <c r="G6" i="10" s="1"/>
  <c r="F5" i="10"/>
  <c r="G5" i="10" s="1"/>
  <c r="F4" i="10"/>
  <c r="G4" i="10" s="1"/>
  <c r="F3" i="10"/>
  <c r="G3" i="10" s="1"/>
  <c r="F2" i="10"/>
  <c r="F31" i="14" l="1"/>
  <c r="G2" i="14"/>
  <c r="F31" i="11"/>
  <c r="G2" i="11"/>
  <c r="F31" i="10"/>
  <c r="G2" i="10"/>
  <c r="F29" i="8" l="1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G5" i="8"/>
  <c r="F5" i="8"/>
  <c r="F4" i="8"/>
  <c r="G4" i="8" s="1"/>
  <c r="G3" i="8"/>
  <c r="F3" i="8"/>
  <c r="F2" i="8"/>
  <c r="G2" i="8" s="1"/>
  <c r="F29" i="6"/>
  <c r="G29" i="6" s="1"/>
  <c r="G28" i="6"/>
  <c r="F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G4" i="6"/>
  <c r="F4" i="6"/>
  <c r="F3" i="6"/>
  <c r="G3" i="6" s="1"/>
  <c r="F2" i="6"/>
  <c r="F31" i="6" s="1"/>
  <c r="F31" i="8" l="1"/>
  <c r="G2" i="6"/>
  <c r="F29" i="4" l="1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F2" i="4"/>
  <c r="G2" i="4" s="1"/>
  <c r="F31" i="4" l="1"/>
  <c r="G8" i="2"/>
  <c r="G12" i="2"/>
  <c r="G24" i="2"/>
  <c r="G28" i="2"/>
  <c r="F3" i="2"/>
  <c r="G3" i="2" s="1"/>
  <c r="F4" i="2"/>
  <c r="G4" i="2" s="1"/>
  <c r="F5" i="2"/>
  <c r="G5" i="2" s="1"/>
  <c r="F6" i="2"/>
  <c r="G6" i="2" s="1"/>
  <c r="F7" i="2"/>
  <c r="G7" i="2" s="1"/>
  <c r="F8" i="2"/>
  <c r="F9" i="2"/>
  <c r="G9" i="2" s="1"/>
  <c r="F10" i="2"/>
  <c r="G10" i="2" s="1"/>
  <c r="F11" i="2"/>
  <c r="G11" i="2" s="1"/>
  <c r="F12" i="2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F25" i="2"/>
  <c r="G25" i="2" s="1"/>
  <c r="F26" i="2"/>
  <c r="G26" i="2" s="1"/>
  <c r="F27" i="2"/>
  <c r="G27" i="2" s="1"/>
  <c r="F28" i="2"/>
  <c r="F29" i="2"/>
  <c r="G29" i="2" s="1"/>
  <c r="F2" i="2"/>
  <c r="F31" i="2" s="1"/>
  <c r="G2" i="2" l="1"/>
</calcChain>
</file>

<file path=xl/sharedStrings.xml><?xml version="1.0" encoding="utf-8"?>
<sst xmlns="http://schemas.openxmlformats.org/spreadsheetml/2006/main" count="80" uniqueCount="10">
  <si>
    <t>Bin</t>
  </si>
  <si>
    <t>Counts 003</t>
  </si>
  <si>
    <t>Counts 008  to 0014</t>
  </si>
  <si>
    <t>Counts 0020</t>
  </si>
  <si>
    <t>Total</t>
  </si>
  <si>
    <t>%</t>
  </si>
  <si>
    <t>Loading  KIT-6</t>
  </si>
  <si>
    <t>loading SBA-15</t>
  </si>
  <si>
    <t>Particle size TEM / nm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</si>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</sst>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4666666666664"/>
          <c:y val="4.1292777777777775E-2"/>
          <c:w val="0.78239999999999998"/>
          <c:h val="0.81421500000000002"/>
        </c:manualLayout>
      </c:layout>
      <c:scatterChart>
        <c:scatterStyle val="lineMarker"/>
        <c:varyColors val="0"/>
        <c:ser>
          <c:idx val="0"/>
          <c:order val="0"/>
          <c:tx>
            <c:v>KIT-6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Sheet1!$A$2:$A$5</c:f>
              <c:numCache>
                <c:formatCode>General</c:formatCode>
                <c:ptCount val="4"/>
                <c:pt idx="0">
                  <c:v>0.87</c:v>
                </c:pt>
                <c:pt idx="1">
                  <c:v>2.2999999999999998</c:v>
                </c:pt>
                <c:pt idx="2">
                  <c:v>3.91</c:v>
                </c:pt>
                <c:pt idx="3">
                  <c:v>8</c:v>
                </c:pt>
              </c:numCache>
            </c:numRef>
          </c:xVal>
          <c:yVal>
            <c:numRef>
              <c:f>Sheet1!$B$2:$B$5</c:f>
              <c:numCache>
                <c:formatCode>General</c:formatCode>
                <c:ptCount val="4"/>
                <c:pt idx="0">
                  <c:v>2.1</c:v>
                </c:pt>
                <c:pt idx="1">
                  <c:v>2.6</c:v>
                </c:pt>
                <c:pt idx="2">
                  <c:v>3</c:v>
                </c:pt>
                <c:pt idx="3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A1-4349-B959-6A9AD9A34969}"/>
            </c:ext>
          </c:extLst>
        </c:ser>
        <c:ser>
          <c:idx val="1"/>
          <c:order val="1"/>
          <c:tx>
            <c:v>SBA-15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Sheet1!$C$2:$C$5</c:f>
              <c:numCache>
                <c:formatCode>General</c:formatCode>
                <c:ptCount val="4"/>
                <c:pt idx="0">
                  <c:v>0.89</c:v>
                </c:pt>
                <c:pt idx="1">
                  <c:v>2.08</c:v>
                </c:pt>
                <c:pt idx="2">
                  <c:v>3.95</c:v>
                </c:pt>
                <c:pt idx="3">
                  <c:v>8.3000000000000007</c:v>
                </c:pt>
              </c:numCache>
            </c:numRef>
          </c:xVal>
          <c:yVal>
            <c:numRef>
              <c:f>Sheet1!$D$2:$D$5</c:f>
              <c:numCache>
                <c:formatCode>General</c:formatCode>
                <c:ptCount val="4"/>
                <c:pt idx="0">
                  <c:v>2.6</c:v>
                </c:pt>
                <c:pt idx="1">
                  <c:v>3</c:v>
                </c:pt>
                <c:pt idx="2">
                  <c:v>3.3</c:v>
                </c:pt>
                <c:pt idx="3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A1-4349-B959-6A9AD9A34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00771088"/>
        <c:axId val="-1900773264"/>
      </c:scatterChart>
      <c:valAx>
        <c:axId val="-190077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Ni loading / wt%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00773264"/>
        <c:crosses val="autoZero"/>
        <c:crossBetween val="midCat"/>
        <c:majorUnit val="2"/>
      </c:valAx>
      <c:valAx>
        <c:axId val="-1900773264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Ave. particle size  / nm</a:t>
                </a:r>
                <a:endParaRPr lang="en-US" baseline="30000"/>
              </a:p>
            </c:rich>
          </c:tx>
          <c:layout>
            <c:manualLayout>
              <c:xMode val="edge"/>
              <c:yMode val="edge"/>
              <c:x val="0"/>
              <c:y val="0.2247372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0077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'1%Ni SBA-15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3.4782608695652173</c:v>
                </c:pt>
                <c:pt idx="3">
                  <c:v>8.695652173913043</c:v>
                </c:pt>
                <c:pt idx="4">
                  <c:v>30.434782608695656</c:v>
                </c:pt>
                <c:pt idx="5">
                  <c:v>30.434782608695656</c:v>
                </c:pt>
                <c:pt idx="6">
                  <c:v>13.043478260869565</c:v>
                </c:pt>
                <c:pt idx="7">
                  <c:v>3.4782608695652173</c:v>
                </c:pt>
                <c:pt idx="8">
                  <c:v>6.9565217391304346</c:v>
                </c:pt>
                <c:pt idx="9">
                  <c:v>1.7391304347826086</c:v>
                </c:pt>
                <c:pt idx="10">
                  <c:v>0</c:v>
                </c:pt>
                <c:pt idx="11">
                  <c:v>1.7391304347826086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5-4C9D-9903-1C03DCCF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'2.5%Ni SBA-15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'2.5%Ni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6.0810810810810816</c:v>
                </c:pt>
                <c:pt idx="4">
                  <c:v>16.216216216216218</c:v>
                </c:pt>
                <c:pt idx="5">
                  <c:v>34.45945945945946</c:v>
                </c:pt>
                <c:pt idx="6">
                  <c:v>23.648648648648649</c:v>
                </c:pt>
                <c:pt idx="7">
                  <c:v>13.513513513513514</c:v>
                </c:pt>
                <c:pt idx="8">
                  <c:v>4.0540540540540544</c:v>
                </c:pt>
                <c:pt idx="9">
                  <c:v>0</c:v>
                </c:pt>
                <c:pt idx="10">
                  <c:v>1.3513513513513513</c:v>
                </c:pt>
                <c:pt idx="11">
                  <c:v>0.67567567567567566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4191-9101-D6E4A5A8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'5%Ni SBA-15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3.8461538461538463</c:v>
                </c:pt>
                <c:pt idx="4">
                  <c:v>11.538461538461538</c:v>
                </c:pt>
                <c:pt idx="5">
                  <c:v>23.076923076923077</c:v>
                </c:pt>
                <c:pt idx="6">
                  <c:v>21.978021978021978</c:v>
                </c:pt>
                <c:pt idx="7">
                  <c:v>19.780219780219781</c:v>
                </c:pt>
                <c:pt idx="8">
                  <c:v>8.791208791208792</c:v>
                </c:pt>
                <c:pt idx="9">
                  <c:v>5.4945054945054945</c:v>
                </c:pt>
                <c:pt idx="10">
                  <c:v>2.7472527472527473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ADA-AAB9-A51E2B1B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7968416666666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'10%Ni SBA-15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'10%Ni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0.68027210884353739</c:v>
                </c:pt>
                <c:pt idx="4">
                  <c:v>8.1632653061224492</c:v>
                </c:pt>
                <c:pt idx="5">
                  <c:v>17.006802721088434</c:v>
                </c:pt>
                <c:pt idx="6">
                  <c:v>17.687074829931973</c:v>
                </c:pt>
                <c:pt idx="7">
                  <c:v>11.564625850340136</c:v>
                </c:pt>
                <c:pt idx="8">
                  <c:v>20.408163265306122</c:v>
                </c:pt>
                <c:pt idx="9">
                  <c:v>12.244897959183673</c:v>
                </c:pt>
                <c:pt idx="10">
                  <c:v>4.0816326530612246</c:v>
                </c:pt>
                <c:pt idx="11">
                  <c:v>6.1224489795918364</c:v>
                </c:pt>
                <c:pt idx="12">
                  <c:v>1.3605442176870748</c:v>
                </c:pt>
                <c:pt idx="13">
                  <c:v>0.68027210884353739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2-418E-A383-6B0BE2DCC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3008508333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'5%Ni KIT-6 PSD 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KIT-6 PSD  spent'!$K$2:$K$15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1.0416666666666665</c:v>
                </c:pt>
                <c:pt idx="4">
                  <c:v>13.541666666666666</c:v>
                </c:pt>
                <c:pt idx="5">
                  <c:v>25</c:v>
                </c:pt>
                <c:pt idx="6">
                  <c:v>26.041666666666668</c:v>
                </c:pt>
                <c:pt idx="7">
                  <c:v>19.791666666666664</c:v>
                </c:pt>
                <c:pt idx="8">
                  <c:v>5.2083333333333339</c:v>
                </c:pt>
                <c:pt idx="9">
                  <c:v>3.125</c:v>
                </c:pt>
                <c:pt idx="10">
                  <c:v>4.1666666666666661</c:v>
                </c:pt>
                <c:pt idx="11">
                  <c:v>1.0416666666666665</c:v>
                </c:pt>
                <c:pt idx="12">
                  <c:v>1.0416666666666665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2-4E03-B19D-C1F710084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3.9 wt% Ni KIT-6 Fresh</c:v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'5%Ni KIT-6 PSD 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'[1]5%Ni KIT-6 PSD 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1.0582010582010581</c:v>
                </c:pt>
                <c:pt idx="3">
                  <c:v>8.9947089947089935</c:v>
                </c:pt>
                <c:pt idx="4">
                  <c:v>16.402116402116402</c:v>
                </c:pt>
                <c:pt idx="5">
                  <c:v>28.042328042328041</c:v>
                </c:pt>
                <c:pt idx="6">
                  <c:v>19.576719576719576</c:v>
                </c:pt>
                <c:pt idx="7">
                  <c:v>13.756613756613756</c:v>
                </c:pt>
                <c:pt idx="8">
                  <c:v>8.9947089947089935</c:v>
                </c:pt>
                <c:pt idx="9">
                  <c:v>2.6455026455026456</c:v>
                </c:pt>
                <c:pt idx="10">
                  <c:v>0</c:v>
                </c:pt>
                <c:pt idx="11">
                  <c:v>0</c:v>
                </c:pt>
                <c:pt idx="12">
                  <c:v>0.52910052910052907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5-499F-971A-DD46C6BB337D}"/>
            </c:ext>
          </c:extLst>
        </c:ser>
        <c:ser>
          <c:idx val="0"/>
          <c:order val="1"/>
          <c:tx>
            <c:v>3.9 wt% Ni KIT-6 Spent</c:v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'5%Ni KIT-6 PSD 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KIT-6 PSD  spent'!$K$2:$K$15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1.0416666666666665</c:v>
                </c:pt>
                <c:pt idx="4">
                  <c:v>13.541666666666666</c:v>
                </c:pt>
                <c:pt idx="5">
                  <c:v>25</c:v>
                </c:pt>
                <c:pt idx="6">
                  <c:v>26.041666666666668</c:v>
                </c:pt>
                <c:pt idx="7">
                  <c:v>19.791666666666664</c:v>
                </c:pt>
                <c:pt idx="8">
                  <c:v>5.2083333333333339</c:v>
                </c:pt>
                <c:pt idx="9">
                  <c:v>3.125</c:v>
                </c:pt>
                <c:pt idx="10">
                  <c:v>4.1666666666666661</c:v>
                </c:pt>
                <c:pt idx="11">
                  <c:v>1.0416666666666665</c:v>
                </c:pt>
                <c:pt idx="12">
                  <c:v>1.0416666666666665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5-499F-971A-DD46C6BB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6715222222222225"/>
          <c:y val="0"/>
          <c:w val="0.52645111111111109"/>
          <c:h val="0.1773622222222222"/>
        </c:manualLayout>
      </c:layout>
      <c:overlay val="0"/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'5%Ni SBA-15 PSD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SBA-15 PSD Spent'!$K$2:$K$15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22</c:v>
                </c:pt>
                <c:pt idx="6">
                  <c:v>20</c:v>
                </c:pt>
                <c:pt idx="7">
                  <c:v>27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6-4115-BD52-18D292051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4.0 wt% Ni SBA-15 Fresh</c:v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'5%Ni SBA-15 PSD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'[1]5%Ni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3.8461538461538463</c:v>
                </c:pt>
                <c:pt idx="4">
                  <c:v>11.538461538461538</c:v>
                </c:pt>
                <c:pt idx="5">
                  <c:v>23.076923076923077</c:v>
                </c:pt>
                <c:pt idx="6">
                  <c:v>21.978021978021978</c:v>
                </c:pt>
                <c:pt idx="7">
                  <c:v>19.780219780219781</c:v>
                </c:pt>
                <c:pt idx="8">
                  <c:v>8.791208791208792</c:v>
                </c:pt>
                <c:pt idx="9">
                  <c:v>5.4945054945054945</c:v>
                </c:pt>
                <c:pt idx="10">
                  <c:v>2.7472527472527473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D-4379-80B0-10A1351B2A5E}"/>
            </c:ext>
          </c:extLst>
        </c:ser>
        <c:ser>
          <c:idx val="0"/>
          <c:order val="1"/>
          <c:tx>
            <c:v>4.0 wt% Ni SBA-15 Spent</c:v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'5%Ni SBA-15 PSD Spent'!$I$2:$I$15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SBA-15 PSD Spent'!$K$2:$K$15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22</c:v>
                </c:pt>
                <c:pt idx="6">
                  <c:v>20</c:v>
                </c:pt>
                <c:pt idx="7">
                  <c:v>27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D-4379-80B0-10A1351B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6715222222222225"/>
          <c:y val="0"/>
          <c:w val="0.52645111111111109"/>
          <c:h val="0.10680666666666666"/>
        </c:manualLayout>
      </c:layout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'1%Ni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'1%Ni KIT-6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2.9585798816568047</c:v>
                </c:pt>
                <c:pt idx="2">
                  <c:v>13.609467455621301</c:v>
                </c:pt>
                <c:pt idx="3">
                  <c:v>31.360946745562128</c:v>
                </c:pt>
                <c:pt idx="4">
                  <c:v>27.218934911242602</c:v>
                </c:pt>
                <c:pt idx="5">
                  <c:v>13.017751479289942</c:v>
                </c:pt>
                <c:pt idx="6">
                  <c:v>6.5088757396449708</c:v>
                </c:pt>
                <c:pt idx="7">
                  <c:v>3.5502958579881656</c:v>
                </c:pt>
                <c:pt idx="8">
                  <c:v>1.7751479289940828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7-4073-AB3D-62E383350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81760"/>
        <c:axId val="1744980128"/>
      </c:barChart>
      <c:catAx>
        <c:axId val="17449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980128"/>
        <c:crosses val="autoZero"/>
        <c:auto val="1"/>
        <c:lblAlgn val="ctr"/>
        <c:lblOffset val="100"/>
        <c:tickLblSkip val="1"/>
        <c:noMultiLvlLbl val="0"/>
      </c:catAx>
      <c:valAx>
        <c:axId val="174498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7968416666666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981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0.9 wt% Ni KIT-6</c:v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'1%Ni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'1%Ni KIT-6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2.9585798816568047</c:v>
                </c:pt>
                <c:pt idx="2">
                  <c:v>13.609467455621301</c:v>
                </c:pt>
                <c:pt idx="3">
                  <c:v>31.360946745562128</c:v>
                </c:pt>
                <c:pt idx="4">
                  <c:v>27.218934911242602</c:v>
                </c:pt>
                <c:pt idx="5">
                  <c:v>13.017751479289942</c:v>
                </c:pt>
                <c:pt idx="6">
                  <c:v>6.5088757396449708</c:v>
                </c:pt>
                <c:pt idx="7">
                  <c:v>3.5502958579881656</c:v>
                </c:pt>
                <c:pt idx="8">
                  <c:v>1.7751479289940828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C-4F76-9FD6-FD34740A253F}"/>
            </c:ext>
          </c:extLst>
        </c:ser>
        <c:ser>
          <c:idx val="0"/>
          <c:order val="1"/>
          <c:tx>
            <c:v>0.9 wt% Ni SBA-15</c:v>
          </c:tx>
          <c:spPr>
            <a:ln w="19050">
              <a:solidFill>
                <a:schemeClr val="tx1"/>
              </a:solidFill>
            </a:ln>
          </c:spPr>
          <c:invertIfNegative val="0"/>
          <c:cat>
            <c:numRef>
              <c:f>'1%Ni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3.4782608695652173</c:v>
                </c:pt>
                <c:pt idx="3">
                  <c:v>8.695652173913043</c:v>
                </c:pt>
                <c:pt idx="4">
                  <c:v>30.434782608695656</c:v>
                </c:pt>
                <c:pt idx="5">
                  <c:v>30.434782608695656</c:v>
                </c:pt>
                <c:pt idx="6">
                  <c:v>13.043478260869565</c:v>
                </c:pt>
                <c:pt idx="7">
                  <c:v>3.4782608695652173</c:v>
                </c:pt>
                <c:pt idx="8">
                  <c:v>6.9565217391304346</c:v>
                </c:pt>
                <c:pt idx="9">
                  <c:v>1.7391304347826086</c:v>
                </c:pt>
                <c:pt idx="10">
                  <c:v>0</c:v>
                </c:pt>
                <c:pt idx="11">
                  <c:v>1.7391304347826086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C-4F76-9FD6-FD34740A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7773555555555558"/>
          <c:y val="2.4694444444444446E-2"/>
          <c:w val="0.50528444444444442"/>
          <c:h val="0.1773622222222222"/>
        </c:manualLayout>
      </c:layout>
      <c:overlay val="0"/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'2.5%Ni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'2.5%Ni KIT-6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0.5494505494505495</c:v>
                </c:pt>
                <c:pt idx="2">
                  <c:v>2.7472527472527473</c:v>
                </c:pt>
                <c:pt idx="3">
                  <c:v>14.835164835164836</c:v>
                </c:pt>
                <c:pt idx="4">
                  <c:v>24.175824175824175</c:v>
                </c:pt>
                <c:pt idx="5">
                  <c:v>26.923076923076923</c:v>
                </c:pt>
                <c:pt idx="6">
                  <c:v>22.527472527472529</c:v>
                </c:pt>
                <c:pt idx="7">
                  <c:v>6.593406593406594</c:v>
                </c:pt>
                <c:pt idx="8">
                  <c:v>1.6483516483516485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A-4DBE-AB3F-279F2C0E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81760"/>
        <c:axId val="1744980128"/>
      </c:barChart>
      <c:catAx>
        <c:axId val="17449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980128"/>
        <c:crosses val="autoZero"/>
        <c:auto val="1"/>
        <c:lblAlgn val="ctr"/>
        <c:lblOffset val="100"/>
        <c:tickLblSkip val="1"/>
        <c:noMultiLvlLbl val="0"/>
      </c:catAx>
      <c:valAx>
        <c:axId val="174498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layout>
            <c:manualLayout>
              <c:xMode val="edge"/>
              <c:yMode val="edge"/>
              <c:x val="1.7638888888888888E-2"/>
              <c:y val="0.27968416666666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981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2.3 wt% Ni KIT-6</c:v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'2.5%Ni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'2.5%Ni KIT-6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0.5494505494505495</c:v>
                </c:pt>
                <c:pt idx="2">
                  <c:v>2.7472527472527473</c:v>
                </c:pt>
                <c:pt idx="3">
                  <c:v>14.835164835164836</c:v>
                </c:pt>
                <c:pt idx="4">
                  <c:v>24.175824175824175</c:v>
                </c:pt>
                <c:pt idx="5">
                  <c:v>26.923076923076923</c:v>
                </c:pt>
                <c:pt idx="6">
                  <c:v>22.527472527472529</c:v>
                </c:pt>
                <c:pt idx="7">
                  <c:v>6.593406593406594</c:v>
                </c:pt>
                <c:pt idx="8">
                  <c:v>1.6483516483516485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A-4216-A91B-066E47EB546A}"/>
            </c:ext>
          </c:extLst>
        </c:ser>
        <c:ser>
          <c:idx val="0"/>
          <c:order val="1"/>
          <c:tx>
            <c:v>2.1 wt% Ni SBA-15</c:v>
          </c:tx>
          <c:spPr>
            <a:ln w="19050">
              <a:solidFill>
                <a:schemeClr val="tx1"/>
              </a:solidFill>
            </a:ln>
          </c:spPr>
          <c:invertIfNegative val="0"/>
          <c:cat>
            <c:numRef>
              <c:f>'2.5%Ni KIT-6 PSD'!$I$2:$I$15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'2.5%Ni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6.0810810810810816</c:v>
                </c:pt>
                <c:pt idx="4">
                  <c:v>16.216216216216218</c:v>
                </c:pt>
                <c:pt idx="5">
                  <c:v>34.45945945945946</c:v>
                </c:pt>
                <c:pt idx="6">
                  <c:v>23.648648648648649</c:v>
                </c:pt>
                <c:pt idx="7">
                  <c:v>13.513513513513514</c:v>
                </c:pt>
                <c:pt idx="8">
                  <c:v>4.0540540540540544</c:v>
                </c:pt>
                <c:pt idx="9">
                  <c:v>0</c:v>
                </c:pt>
                <c:pt idx="10">
                  <c:v>1.3513513513513513</c:v>
                </c:pt>
                <c:pt idx="11">
                  <c:v>0.67567567567567566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A-4216-A91B-066E47EB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51301333333333332"/>
          <c:y val="2.4694444444444446E-2"/>
          <c:w val="0.48058999999999996"/>
          <c:h val="0.1773622222222222"/>
        </c:manualLayout>
      </c:layout>
      <c:overlay val="0"/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'5%Ni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KIT-6 PSD 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1.0582010582010581</c:v>
                </c:pt>
                <c:pt idx="3">
                  <c:v>8.9947089947089935</c:v>
                </c:pt>
                <c:pt idx="4">
                  <c:v>16.402116402116402</c:v>
                </c:pt>
                <c:pt idx="5">
                  <c:v>28.042328042328041</c:v>
                </c:pt>
                <c:pt idx="6">
                  <c:v>19.576719576719576</c:v>
                </c:pt>
                <c:pt idx="7">
                  <c:v>13.756613756613756</c:v>
                </c:pt>
                <c:pt idx="8">
                  <c:v>8.9947089947089935</c:v>
                </c:pt>
                <c:pt idx="9">
                  <c:v>2.6455026455026456</c:v>
                </c:pt>
                <c:pt idx="10">
                  <c:v>0</c:v>
                </c:pt>
                <c:pt idx="11">
                  <c:v>0</c:v>
                </c:pt>
                <c:pt idx="12">
                  <c:v>0.52910052910052907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DEF-9043-CCB33F00C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3.9 wt% Ni KIT-6</c:v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'5%Ni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KIT-6 PSD 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1.0582010582010581</c:v>
                </c:pt>
                <c:pt idx="3">
                  <c:v>8.9947089947089935</c:v>
                </c:pt>
                <c:pt idx="4">
                  <c:v>16.402116402116402</c:v>
                </c:pt>
                <c:pt idx="5">
                  <c:v>28.042328042328041</c:v>
                </c:pt>
                <c:pt idx="6">
                  <c:v>19.576719576719576</c:v>
                </c:pt>
                <c:pt idx="7">
                  <c:v>13.756613756613756</c:v>
                </c:pt>
                <c:pt idx="8">
                  <c:v>8.9947089947089935</c:v>
                </c:pt>
                <c:pt idx="9">
                  <c:v>2.6455026455026456</c:v>
                </c:pt>
                <c:pt idx="10">
                  <c:v>0</c:v>
                </c:pt>
                <c:pt idx="11">
                  <c:v>0</c:v>
                </c:pt>
                <c:pt idx="12">
                  <c:v>0.52910052910052907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A2C-9455-CBD45A64782D}"/>
            </c:ext>
          </c:extLst>
        </c:ser>
        <c:ser>
          <c:idx val="0"/>
          <c:order val="1"/>
          <c:tx>
            <c:v>4.0 wt% Ni SBA-15</c:v>
          </c:tx>
          <c:spPr>
            <a:ln w="19050">
              <a:solidFill>
                <a:schemeClr val="tx1"/>
              </a:solidFill>
            </a:ln>
          </c:spPr>
          <c:invertIfNegative val="0"/>
          <c:cat>
            <c:numRef>
              <c:f>'5%Ni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'5%Ni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3.8461538461538463</c:v>
                </c:pt>
                <c:pt idx="4">
                  <c:v>11.538461538461538</c:v>
                </c:pt>
                <c:pt idx="5">
                  <c:v>23.076923076923077</c:v>
                </c:pt>
                <c:pt idx="6">
                  <c:v>21.978021978021978</c:v>
                </c:pt>
                <c:pt idx="7">
                  <c:v>19.780219780219781</c:v>
                </c:pt>
                <c:pt idx="8">
                  <c:v>8.791208791208792</c:v>
                </c:pt>
                <c:pt idx="9">
                  <c:v>5.4945054945054945</c:v>
                </c:pt>
                <c:pt idx="10">
                  <c:v>2.7472527472527473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A2C-9455-CBD45A647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9890222222222225"/>
          <c:y val="2.1166666666666667E-2"/>
          <c:w val="0.49470111111111104"/>
          <c:h val="0.1773622222222222"/>
        </c:manualLayout>
      </c:layout>
      <c:overlay val="0"/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'10%Ni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'10%Ni KIT-6 PSD 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2.6178010471204187</c:v>
                </c:pt>
                <c:pt idx="3">
                  <c:v>7.8534031413612562</c:v>
                </c:pt>
                <c:pt idx="4">
                  <c:v>12.56544502617801</c:v>
                </c:pt>
                <c:pt idx="5">
                  <c:v>26.178010471204189</c:v>
                </c:pt>
                <c:pt idx="6">
                  <c:v>18.848167539267017</c:v>
                </c:pt>
                <c:pt idx="7">
                  <c:v>13.612565445026178</c:v>
                </c:pt>
                <c:pt idx="8">
                  <c:v>9.4240837696335085</c:v>
                </c:pt>
                <c:pt idx="9">
                  <c:v>5.2356020942408374</c:v>
                </c:pt>
                <c:pt idx="10">
                  <c:v>1.5706806282722512</c:v>
                </c:pt>
                <c:pt idx="11">
                  <c:v>1.5706806282722512</c:v>
                </c:pt>
                <c:pt idx="12">
                  <c:v>0.52356020942408377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8-48C0-8D63-374EC5A9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525968"/>
        <c:axId val="1744526512"/>
      </c:barChart>
      <c:catAx>
        <c:axId val="174452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744526512"/>
        <c:crosses val="autoZero"/>
        <c:auto val="1"/>
        <c:lblAlgn val="ctr"/>
        <c:lblOffset val="100"/>
        <c:tickLblSkip val="1"/>
        <c:noMultiLvlLbl val="0"/>
      </c:catAx>
      <c:valAx>
        <c:axId val="174452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744525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0805555555556"/>
          <c:y val="3.8738333333333333E-2"/>
          <c:w val="0.7742863888888889"/>
          <c:h val="0.74991777777777779"/>
        </c:manualLayout>
      </c:layout>
      <c:barChart>
        <c:barDir val="col"/>
        <c:grouping val="clustered"/>
        <c:varyColors val="0"/>
        <c:ser>
          <c:idx val="1"/>
          <c:order val="0"/>
          <c:tx>
            <c:v>8 wt% Ni KIT-6</c:v>
          </c:tx>
          <c:spPr>
            <a:solidFill>
              <a:srgbClr val="FF0000"/>
            </a:solidFill>
            <a:ln w="19050">
              <a:solidFill>
                <a:schemeClr val="tx1"/>
              </a:solidFill>
            </a:ln>
          </c:spPr>
          <c:invertIfNegative val="0"/>
          <c:cat>
            <c:numRef>
              <c:f>'10%Ni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'10%Ni KIT-6 PSD 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2.6178010471204187</c:v>
                </c:pt>
                <c:pt idx="3">
                  <c:v>7.8534031413612562</c:v>
                </c:pt>
                <c:pt idx="4">
                  <c:v>12.56544502617801</c:v>
                </c:pt>
                <c:pt idx="5">
                  <c:v>26.178010471204189</c:v>
                </c:pt>
                <c:pt idx="6">
                  <c:v>18.848167539267017</c:v>
                </c:pt>
                <c:pt idx="7">
                  <c:v>13.612565445026178</c:v>
                </c:pt>
                <c:pt idx="8">
                  <c:v>9.4240837696335085</c:v>
                </c:pt>
                <c:pt idx="9">
                  <c:v>5.2356020942408374</c:v>
                </c:pt>
                <c:pt idx="10">
                  <c:v>1.5706806282722512</c:v>
                </c:pt>
                <c:pt idx="11">
                  <c:v>1.5706806282722512</c:v>
                </c:pt>
                <c:pt idx="12">
                  <c:v>0.52356020942408377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7-444A-AE92-493006DA00C3}"/>
            </c:ext>
          </c:extLst>
        </c:ser>
        <c:ser>
          <c:idx val="0"/>
          <c:order val="1"/>
          <c:tx>
            <c:v>8.3 wt% Ni SBA-15</c:v>
          </c:tx>
          <c:spPr>
            <a:ln w="19050">
              <a:solidFill>
                <a:schemeClr val="tx1"/>
              </a:solidFill>
            </a:ln>
          </c:spPr>
          <c:invertIfNegative val="0"/>
          <c:cat>
            <c:numRef>
              <c:f>'10%Ni KIT-6 PSD '!$I$2:$I$15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'10%Ni SBA-15 PSD'!$K$2:$K$15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0.68027210884353739</c:v>
                </c:pt>
                <c:pt idx="4">
                  <c:v>8.1632653061224492</c:v>
                </c:pt>
                <c:pt idx="5">
                  <c:v>17.006802721088434</c:v>
                </c:pt>
                <c:pt idx="6">
                  <c:v>17.687074829931973</c:v>
                </c:pt>
                <c:pt idx="7">
                  <c:v>11.564625850340136</c:v>
                </c:pt>
                <c:pt idx="8">
                  <c:v>20.408163265306122</c:v>
                </c:pt>
                <c:pt idx="9">
                  <c:v>12.244897959183673</c:v>
                </c:pt>
                <c:pt idx="10">
                  <c:v>4.0816326530612246</c:v>
                </c:pt>
                <c:pt idx="11">
                  <c:v>6.1224489795918364</c:v>
                </c:pt>
                <c:pt idx="12">
                  <c:v>1.3605442176870748</c:v>
                </c:pt>
                <c:pt idx="13">
                  <c:v>0.68027210884353739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7-444A-AE92-493006DA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449920"/>
        <c:axId val="1667453184"/>
      </c:barChart>
      <c:catAx>
        <c:axId val="16674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 particle size / nm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667453184"/>
        <c:crosses val="autoZero"/>
        <c:auto val="1"/>
        <c:lblAlgn val="ctr"/>
        <c:lblOffset val="100"/>
        <c:tickLblSkip val="1"/>
        <c:noMultiLvlLbl val="0"/>
      </c:catAx>
      <c:valAx>
        <c:axId val="1667453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/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6674499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53065222222222219"/>
          <c:y val="2.4694444444444446E-2"/>
          <c:w val="0.44178444444444442"/>
          <c:h val="0.1773622222222222"/>
        </c:manualLayout>
      </c:layout>
      <c:overlay val="0"/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14</xdr:row>
      <xdr:rowOff>57150</xdr:rowOff>
    </xdr:from>
    <xdr:to>
      <xdr:col>3</xdr:col>
      <xdr:colOff>1456875</xdr:colOff>
      <xdr:row>33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</xdr:row>
      <xdr:rowOff>161925</xdr:rowOff>
    </xdr:from>
    <xdr:to>
      <xdr:col>18</xdr:col>
      <xdr:colOff>466275</xdr:colOff>
      <xdr:row>20</xdr:row>
      <xdr:rowOff>142425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523875</xdr:colOff>
      <xdr:row>1</xdr:row>
      <xdr:rowOff>161925</xdr:rowOff>
    </xdr:from>
    <xdr:to>
      <xdr:col>25</xdr:col>
      <xdr:colOff>466275</xdr:colOff>
      <xdr:row>20</xdr:row>
      <xdr:rowOff>142425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2</xdr:row>
      <xdr:rowOff>123825</xdr:rowOff>
    </xdr:from>
    <xdr:to>
      <xdr:col>17</xdr:col>
      <xdr:colOff>266250</xdr:colOff>
      <xdr:row>21</xdr:row>
      <xdr:rowOff>104325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323850</xdr:colOff>
      <xdr:row>2</xdr:row>
      <xdr:rowOff>123825</xdr:rowOff>
    </xdr:from>
    <xdr:to>
      <xdr:col>24</xdr:col>
      <xdr:colOff>266250</xdr:colOff>
      <xdr:row>21</xdr:row>
      <xdr:rowOff>104325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66675</xdr:rowOff>
    </xdr:from>
    <xdr:to>
      <xdr:col>17</xdr:col>
      <xdr:colOff>561525</xdr:colOff>
      <xdr:row>21</xdr:row>
      <xdr:rowOff>47175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2</xdr:row>
      <xdr:rowOff>66675</xdr:rowOff>
    </xdr:from>
    <xdr:to>
      <xdr:col>24</xdr:col>
      <xdr:colOff>561525</xdr:colOff>
      <xdr:row>21</xdr:row>
      <xdr:rowOff>47175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</xdr:row>
      <xdr:rowOff>47625</xdr:rowOff>
    </xdr:from>
    <xdr:to>
      <xdr:col>17</xdr:col>
      <xdr:colOff>351975</xdr:colOff>
      <xdr:row>20</xdr:row>
      <xdr:rowOff>28125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180975</xdr:colOff>
      <xdr:row>1</xdr:row>
      <xdr:rowOff>85725</xdr:rowOff>
    </xdr:from>
    <xdr:to>
      <xdr:col>24</xdr:col>
      <xdr:colOff>123375</xdr:colOff>
      <xdr:row>20</xdr:row>
      <xdr:rowOff>66225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1</xdr:row>
      <xdr:rowOff>123825</xdr:rowOff>
    </xdr:from>
    <xdr:to>
      <xdr:col>17</xdr:col>
      <xdr:colOff>447225</xdr:colOff>
      <xdr:row>20</xdr:row>
      <xdr:rowOff>104325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504825</xdr:colOff>
      <xdr:row>1</xdr:row>
      <xdr:rowOff>123825</xdr:rowOff>
    </xdr:from>
    <xdr:to>
      <xdr:col>24</xdr:col>
      <xdr:colOff>447225</xdr:colOff>
      <xdr:row>20</xdr:row>
      <xdr:rowOff>104325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4</xdr:row>
      <xdr:rowOff>19050</xdr:rowOff>
    </xdr:from>
    <xdr:to>
      <xdr:col>18</xdr:col>
      <xdr:colOff>75750</xdr:colOff>
      <xdr:row>22</xdr:row>
      <xdr:rowOff>190050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133350</xdr:colOff>
      <xdr:row>4</xdr:row>
      <xdr:rowOff>19050</xdr:rowOff>
    </xdr:from>
    <xdr:to>
      <xdr:col>25</xdr:col>
      <xdr:colOff>75750</xdr:colOff>
      <xdr:row>22</xdr:row>
      <xdr:rowOff>190050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21</xdr:row>
      <xdr:rowOff>0</xdr:rowOff>
    </xdr:from>
    <xdr:to>
      <xdr:col>16</xdr:col>
      <xdr:colOff>552000</xdr:colOff>
      <xdr:row>39</xdr:row>
      <xdr:rowOff>171000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142875</xdr:rowOff>
    </xdr:from>
    <xdr:to>
      <xdr:col>18</xdr:col>
      <xdr:colOff>199575</xdr:colOff>
      <xdr:row>19</xdr:row>
      <xdr:rowOff>123375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0</xdr:row>
      <xdr:rowOff>57150</xdr:rowOff>
    </xdr:from>
    <xdr:to>
      <xdr:col>18</xdr:col>
      <xdr:colOff>390075</xdr:colOff>
      <xdr:row>19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1</xdr:row>
      <xdr:rowOff>180975</xdr:rowOff>
    </xdr:from>
    <xdr:to>
      <xdr:col>18</xdr:col>
      <xdr:colOff>399600</xdr:colOff>
      <xdr:row>20</xdr:row>
      <xdr:rowOff>161475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ropbox\Ethanol%20reforming%20Ni%20SiO2%20-%20Chunfei%202016\Fresh%20and%20spent%20particle%20size%205wt%25%20Load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%Ni KIT-6 PSD "/>
      <sheetName val="5%Ni KIT-6 PSD  spent"/>
      <sheetName val="5% Ni KIT-6 spent"/>
      <sheetName val="5%Ni SBA-15 PSD"/>
      <sheetName val="5%Ni SBA-15 PSD Spent"/>
      <sheetName val="5%Ni SBA-15 spent"/>
    </sheetNames>
    <sheetDataSet>
      <sheetData sheetId="0">
        <row r="2">
          <cell r="K2">
            <v>0</v>
          </cell>
        </row>
        <row r="3">
          <cell r="K3">
            <v>0</v>
          </cell>
        </row>
        <row r="4">
          <cell r="K4">
            <v>1.0582010582010581</v>
          </cell>
        </row>
        <row r="5">
          <cell r="K5">
            <v>8.9947089947089935</v>
          </cell>
        </row>
        <row r="6">
          <cell r="K6">
            <v>16.402116402116402</v>
          </cell>
        </row>
        <row r="7">
          <cell r="K7">
            <v>28.042328042328041</v>
          </cell>
        </row>
        <row r="8">
          <cell r="K8">
            <v>19.576719576719576</v>
          </cell>
        </row>
        <row r="9">
          <cell r="K9">
            <v>13.756613756613756</v>
          </cell>
        </row>
        <row r="10">
          <cell r="K10">
            <v>8.9947089947089935</v>
          </cell>
        </row>
        <row r="11">
          <cell r="K11">
            <v>2.6455026455026456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0.52910052910052907</v>
          </cell>
        </row>
        <row r="15">
          <cell r="K15">
            <v>0</v>
          </cell>
        </row>
      </sheetData>
      <sheetData sheetId="1">
        <row r="2">
          <cell r="I2">
            <v>0.5</v>
          </cell>
          <cell r="K2">
            <v>0</v>
          </cell>
        </row>
        <row r="3">
          <cell r="I3">
            <v>1</v>
          </cell>
          <cell r="K3">
            <v>0</v>
          </cell>
        </row>
        <row r="4">
          <cell r="I4">
            <v>1.5</v>
          </cell>
          <cell r="K4">
            <v>0</v>
          </cell>
        </row>
        <row r="5">
          <cell r="I5">
            <v>2</v>
          </cell>
          <cell r="K5">
            <v>1.0416666666666665</v>
          </cell>
        </row>
        <row r="6">
          <cell r="I6">
            <v>2.5</v>
          </cell>
          <cell r="K6">
            <v>13.541666666666666</v>
          </cell>
        </row>
        <row r="7">
          <cell r="I7">
            <v>3</v>
          </cell>
          <cell r="K7">
            <v>25</v>
          </cell>
        </row>
        <row r="8">
          <cell r="I8">
            <v>3.5</v>
          </cell>
          <cell r="K8">
            <v>26.041666666666668</v>
          </cell>
        </row>
        <row r="9">
          <cell r="I9">
            <v>4</v>
          </cell>
          <cell r="K9">
            <v>19.791666666666664</v>
          </cell>
        </row>
        <row r="10">
          <cell r="I10">
            <v>4.5</v>
          </cell>
          <cell r="K10">
            <v>5.2083333333333339</v>
          </cell>
        </row>
        <row r="11">
          <cell r="I11">
            <v>5</v>
          </cell>
          <cell r="K11">
            <v>3.125</v>
          </cell>
        </row>
        <row r="12">
          <cell r="I12">
            <v>5.5</v>
          </cell>
          <cell r="K12">
            <v>4.1666666666666661</v>
          </cell>
        </row>
        <row r="13">
          <cell r="I13">
            <v>6</v>
          </cell>
          <cell r="K13">
            <v>1.0416666666666665</v>
          </cell>
        </row>
        <row r="14">
          <cell r="I14">
            <v>6.5</v>
          </cell>
          <cell r="K14">
            <v>1.0416666666666665</v>
          </cell>
        </row>
        <row r="15">
          <cell r="I15">
            <v>7</v>
          </cell>
          <cell r="K15">
            <v>0</v>
          </cell>
        </row>
      </sheetData>
      <sheetData sheetId="2"/>
      <sheetData sheetId="3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3.8461538461538463</v>
          </cell>
        </row>
        <row r="6">
          <cell r="K6">
            <v>11.538461538461538</v>
          </cell>
        </row>
        <row r="7">
          <cell r="K7">
            <v>23.076923076923077</v>
          </cell>
        </row>
        <row r="8">
          <cell r="K8">
            <v>21.978021978021978</v>
          </cell>
        </row>
        <row r="9">
          <cell r="K9">
            <v>19.780219780219781</v>
          </cell>
        </row>
        <row r="10">
          <cell r="K10">
            <v>8.791208791208792</v>
          </cell>
        </row>
        <row r="11">
          <cell r="K11">
            <v>5.4945054945054945</v>
          </cell>
        </row>
        <row r="12">
          <cell r="K12">
            <v>2.7472527472527473</v>
          </cell>
        </row>
        <row r="13">
          <cell r="K13">
            <v>2.7472527472527473</v>
          </cell>
        </row>
        <row r="14">
          <cell r="K14">
            <v>0</v>
          </cell>
        </row>
        <row r="15">
          <cell r="K15">
            <v>0</v>
          </cell>
        </row>
      </sheetData>
      <sheetData sheetId="4">
        <row r="2">
          <cell r="I2">
            <v>0.5</v>
          </cell>
          <cell r="K2">
            <v>0</v>
          </cell>
        </row>
        <row r="3">
          <cell r="I3">
            <v>1</v>
          </cell>
          <cell r="K3">
            <v>0</v>
          </cell>
        </row>
        <row r="4">
          <cell r="I4">
            <v>1.5</v>
          </cell>
          <cell r="K4">
            <v>0</v>
          </cell>
        </row>
        <row r="5">
          <cell r="I5">
            <v>2</v>
          </cell>
          <cell r="K5">
            <v>2</v>
          </cell>
        </row>
        <row r="6">
          <cell r="I6">
            <v>2.5</v>
          </cell>
          <cell r="K6">
            <v>10</v>
          </cell>
        </row>
        <row r="7">
          <cell r="I7">
            <v>3</v>
          </cell>
          <cell r="K7">
            <v>22</v>
          </cell>
        </row>
        <row r="8">
          <cell r="I8">
            <v>3.5</v>
          </cell>
          <cell r="K8">
            <v>20</v>
          </cell>
        </row>
        <row r="9">
          <cell r="I9">
            <v>4</v>
          </cell>
          <cell r="K9">
            <v>27</v>
          </cell>
        </row>
        <row r="10">
          <cell r="I10">
            <v>4.5</v>
          </cell>
          <cell r="K10">
            <v>9</v>
          </cell>
        </row>
        <row r="11">
          <cell r="I11">
            <v>5</v>
          </cell>
          <cell r="K11">
            <v>5</v>
          </cell>
        </row>
        <row r="12">
          <cell r="I12">
            <v>5.5</v>
          </cell>
          <cell r="K12">
            <v>5</v>
          </cell>
        </row>
        <row r="13">
          <cell r="I13">
            <v>6</v>
          </cell>
          <cell r="K13">
            <v>0</v>
          </cell>
        </row>
        <row r="14">
          <cell r="I14">
            <v>6.5</v>
          </cell>
          <cell r="K14">
            <v>0</v>
          </cell>
        </row>
        <row r="15">
          <cell r="I15">
            <v>7</v>
          </cell>
          <cell r="K15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L26" sqref="L26"/>
    </sheetView>
  </sheetViews>
  <sheetFormatPr defaultRowHeight="15" x14ac:dyDescent="0.25"/>
  <cols>
    <col min="1" max="1" width="13.28515625" bestFit="1" customWidth="1"/>
    <col min="2" max="2" width="20.5703125" bestFit="1" customWidth="1"/>
    <col min="3" max="3" width="14.28515625" bestFit="1" customWidth="1"/>
    <col min="4" max="4" width="20.5703125" bestFit="1" customWidth="1"/>
  </cols>
  <sheetData>
    <row r="1" spans="1:4" x14ac:dyDescent="0.25">
      <c r="A1" t="s">
        <v>6</v>
      </c>
      <c r="B1" t="s">
        <v>8</v>
      </c>
      <c r="C1" t="s">
        <v>7</v>
      </c>
      <c r="D1" t="s">
        <v>8</v>
      </c>
    </row>
    <row r="2" spans="1:4" x14ac:dyDescent="0.25">
      <c r="A2">
        <v>0.87</v>
      </c>
      <c r="B2">
        <v>2.1</v>
      </c>
      <c r="C2" s="1">
        <v>0.89</v>
      </c>
      <c r="D2">
        <v>2.6</v>
      </c>
    </row>
    <row r="3" spans="1:4" x14ac:dyDescent="0.25">
      <c r="A3">
        <v>2.2999999999999998</v>
      </c>
      <c r="B3">
        <v>2.6</v>
      </c>
      <c r="C3">
        <v>2.08</v>
      </c>
      <c r="D3">
        <v>3</v>
      </c>
    </row>
    <row r="4" spans="1:4" x14ac:dyDescent="0.25">
      <c r="A4">
        <v>3.91</v>
      </c>
      <c r="B4">
        <v>3</v>
      </c>
      <c r="C4">
        <v>3.95</v>
      </c>
      <c r="D4">
        <v>3.3</v>
      </c>
    </row>
    <row r="5" spans="1:4" x14ac:dyDescent="0.25">
      <c r="A5">
        <v>8</v>
      </c>
      <c r="B5">
        <v>3.2</v>
      </c>
      <c r="C5">
        <v>8.3000000000000007</v>
      </c>
      <c r="D5">
        <v>3.7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F1" workbookViewId="0">
      <selection activeCell="N35" sqref="N35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D1" t="s">
        <v>4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C2">
        <v>0</v>
      </c>
      <c r="D2">
        <f>SUM(B2+C2)</f>
        <v>0</v>
      </c>
      <c r="F2">
        <f>SUM(B2,C2)</f>
        <v>0</v>
      </c>
      <c r="G2">
        <f>F2/194*100</f>
        <v>0</v>
      </c>
      <c r="I2">
        <v>0.5</v>
      </c>
      <c r="J2">
        <f>SUM(D2:D3)</f>
        <v>0</v>
      </c>
      <c r="K2">
        <f>J2/J$17*100</f>
        <v>0</v>
      </c>
    </row>
    <row r="3" spans="1:11" x14ac:dyDescent="0.25">
      <c r="A3">
        <v>0.25</v>
      </c>
      <c r="B3">
        <v>0</v>
      </c>
      <c r="C3">
        <v>0</v>
      </c>
      <c r="D3">
        <f t="shared" ref="D3:D30" si="0">SUM(B3+C3)</f>
        <v>0</v>
      </c>
      <c r="F3">
        <f t="shared" ref="F3:F29" si="1">SUM(B3,C3)</f>
        <v>0</v>
      </c>
      <c r="G3">
        <f t="shared" ref="G3:G29" si="2">F3/194*100</f>
        <v>0</v>
      </c>
      <c r="I3">
        <v>1</v>
      </c>
      <c r="J3">
        <f>SUM(D4:D5)</f>
        <v>0</v>
      </c>
      <c r="K3">
        <f t="shared" ref="K3:K15" si="3">J3/J$17*100</f>
        <v>0</v>
      </c>
    </row>
    <row r="4" spans="1:11" x14ac:dyDescent="0.25">
      <c r="A4">
        <v>0.5</v>
      </c>
      <c r="B4">
        <v>0</v>
      </c>
      <c r="C4">
        <v>0</v>
      </c>
      <c r="D4">
        <f t="shared" si="0"/>
        <v>0</v>
      </c>
      <c r="F4">
        <f t="shared" si="1"/>
        <v>0</v>
      </c>
      <c r="G4">
        <f t="shared" si="2"/>
        <v>0</v>
      </c>
      <c r="I4">
        <v>1.5</v>
      </c>
      <c r="J4">
        <f>SUM(D6:D7)</f>
        <v>0</v>
      </c>
      <c r="K4">
        <f t="shared" si="3"/>
        <v>0</v>
      </c>
    </row>
    <row r="5" spans="1:11" x14ac:dyDescent="0.25">
      <c r="A5">
        <v>0.75</v>
      </c>
      <c r="B5">
        <v>0</v>
      </c>
      <c r="C5">
        <v>0</v>
      </c>
      <c r="D5">
        <f t="shared" si="0"/>
        <v>0</v>
      </c>
      <c r="F5">
        <f t="shared" si="1"/>
        <v>0</v>
      </c>
      <c r="G5">
        <f t="shared" si="2"/>
        <v>0</v>
      </c>
      <c r="I5">
        <v>2</v>
      </c>
      <c r="J5">
        <f>SUM(D8:D9)</f>
        <v>1</v>
      </c>
      <c r="K5">
        <f t="shared" si="3"/>
        <v>1.0416666666666665</v>
      </c>
    </row>
    <row r="6" spans="1:11" x14ac:dyDescent="0.25">
      <c r="A6">
        <v>1</v>
      </c>
      <c r="B6">
        <v>0</v>
      </c>
      <c r="C6">
        <v>0</v>
      </c>
      <c r="D6">
        <f t="shared" si="0"/>
        <v>0</v>
      </c>
      <c r="F6">
        <f t="shared" si="1"/>
        <v>0</v>
      </c>
      <c r="G6">
        <f t="shared" si="2"/>
        <v>0</v>
      </c>
      <c r="I6">
        <v>2.5</v>
      </c>
      <c r="J6">
        <f>SUM(D10:D11)</f>
        <v>13</v>
      </c>
      <c r="K6">
        <f t="shared" si="3"/>
        <v>13.541666666666666</v>
      </c>
    </row>
    <row r="7" spans="1:11" x14ac:dyDescent="0.25">
      <c r="A7">
        <v>1.25</v>
      </c>
      <c r="B7">
        <v>0</v>
      </c>
      <c r="C7">
        <v>0</v>
      </c>
      <c r="D7">
        <f t="shared" si="0"/>
        <v>0</v>
      </c>
      <c r="F7">
        <f t="shared" si="1"/>
        <v>0</v>
      </c>
      <c r="G7">
        <f t="shared" si="2"/>
        <v>0</v>
      </c>
      <c r="I7">
        <v>3</v>
      </c>
      <c r="J7">
        <f>SUM(D12:D13)</f>
        <v>24</v>
      </c>
      <c r="K7">
        <f t="shared" si="3"/>
        <v>25</v>
      </c>
    </row>
    <row r="8" spans="1:11" x14ac:dyDescent="0.25">
      <c r="A8">
        <v>1.5</v>
      </c>
      <c r="B8">
        <v>0</v>
      </c>
      <c r="C8">
        <v>0</v>
      </c>
      <c r="D8">
        <f t="shared" si="0"/>
        <v>0</v>
      </c>
      <c r="F8">
        <f t="shared" si="1"/>
        <v>0</v>
      </c>
      <c r="G8">
        <f t="shared" si="2"/>
        <v>0</v>
      </c>
      <c r="I8">
        <v>3.5</v>
      </c>
      <c r="J8">
        <f>SUM(D14:D15)</f>
        <v>25</v>
      </c>
      <c r="K8">
        <f t="shared" si="3"/>
        <v>26.041666666666668</v>
      </c>
    </row>
    <row r="9" spans="1:11" x14ac:dyDescent="0.25">
      <c r="A9">
        <v>1.75</v>
      </c>
      <c r="B9">
        <v>0</v>
      </c>
      <c r="C9">
        <v>1</v>
      </c>
      <c r="D9">
        <f t="shared" si="0"/>
        <v>1</v>
      </c>
      <c r="F9">
        <f t="shared" si="1"/>
        <v>1</v>
      </c>
      <c r="G9">
        <f t="shared" si="2"/>
        <v>0.51546391752577314</v>
      </c>
      <c r="I9">
        <v>4</v>
      </c>
      <c r="J9">
        <f>SUM(D16:D17)</f>
        <v>19</v>
      </c>
      <c r="K9">
        <f t="shared" si="3"/>
        <v>19.791666666666664</v>
      </c>
    </row>
    <row r="10" spans="1:11" x14ac:dyDescent="0.25">
      <c r="A10">
        <v>2</v>
      </c>
      <c r="B10">
        <v>1</v>
      </c>
      <c r="C10">
        <v>5</v>
      </c>
      <c r="D10">
        <f t="shared" si="0"/>
        <v>6</v>
      </c>
      <c r="F10">
        <f t="shared" si="1"/>
        <v>6</v>
      </c>
      <c r="G10">
        <f t="shared" si="2"/>
        <v>3.0927835051546393</v>
      </c>
      <c r="I10">
        <v>4.5</v>
      </c>
      <c r="J10">
        <f>SUM(D18:D19)</f>
        <v>5</v>
      </c>
      <c r="K10">
        <f t="shared" si="3"/>
        <v>5.2083333333333339</v>
      </c>
    </row>
    <row r="11" spans="1:11" x14ac:dyDescent="0.25">
      <c r="A11">
        <v>2.25</v>
      </c>
      <c r="B11">
        <v>3</v>
      </c>
      <c r="C11">
        <v>4</v>
      </c>
      <c r="D11">
        <f t="shared" si="0"/>
        <v>7</v>
      </c>
      <c r="F11">
        <f t="shared" si="1"/>
        <v>7</v>
      </c>
      <c r="G11">
        <f t="shared" si="2"/>
        <v>3.608247422680412</v>
      </c>
      <c r="I11">
        <v>5</v>
      </c>
      <c r="J11">
        <f>SUM(D20:D21)</f>
        <v>3</v>
      </c>
      <c r="K11">
        <f t="shared" si="3"/>
        <v>3.125</v>
      </c>
    </row>
    <row r="12" spans="1:11" x14ac:dyDescent="0.25">
      <c r="A12">
        <v>2.5</v>
      </c>
      <c r="B12">
        <v>4</v>
      </c>
      <c r="C12">
        <v>4</v>
      </c>
      <c r="D12">
        <f t="shared" si="0"/>
        <v>8</v>
      </c>
      <c r="F12">
        <f t="shared" si="1"/>
        <v>8</v>
      </c>
      <c r="G12">
        <f t="shared" si="2"/>
        <v>4.1237113402061851</v>
      </c>
      <c r="I12">
        <v>5.5</v>
      </c>
      <c r="J12">
        <f>SUM(D22:D23)</f>
        <v>4</v>
      </c>
      <c r="K12">
        <f t="shared" si="3"/>
        <v>4.1666666666666661</v>
      </c>
    </row>
    <row r="13" spans="1:11" x14ac:dyDescent="0.25">
      <c r="A13">
        <v>2.75</v>
      </c>
      <c r="B13">
        <v>13</v>
      </c>
      <c r="C13">
        <v>3</v>
      </c>
      <c r="D13">
        <f t="shared" si="0"/>
        <v>16</v>
      </c>
      <c r="F13">
        <f t="shared" si="1"/>
        <v>16</v>
      </c>
      <c r="G13">
        <f t="shared" si="2"/>
        <v>8.2474226804123703</v>
      </c>
      <c r="I13">
        <v>6</v>
      </c>
      <c r="J13">
        <f>SUM(D24:D25)</f>
        <v>1</v>
      </c>
      <c r="K13">
        <f t="shared" si="3"/>
        <v>1.0416666666666665</v>
      </c>
    </row>
    <row r="14" spans="1:11" x14ac:dyDescent="0.25">
      <c r="A14">
        <v>3</v>
      </c>
      <c r="B14">
        <v>10</v>
      </c>
      <c r="C14">
        <v>3</v>
      </c>
      <c r="D14">
        <f t="shared" si="0"/>
        <v>13</v>
      </c>
      <c r="F14">
        <f t="shared" si="1"/>
        <v>13</v>
      </c>
      <c r="G14">
        <f t="shared" si="2"/>
        <v>6.7010309278350517</v>
      </c>
      <c r="I14">
        <v>6.5</v>
      </c>
      <c r="J14">
        <f>SUM(D26:D27)</f>
        <v>1</v>
      </c>
      <c r="K14">
        <f t="shared" si="3"/>
        <v>1.0416666666666665</v>
      </c>
    </row>
    <row r="15" spans="1:11" x14ac:dyDescent="0.25">
      <c r="A15">
        <v>3.25</v>
      </c>
      <c r="B15">
        <v>10</v>
      </c>
      <c r="C15">
        <v>2</v>
      </c>
      <c r="D15">
        <f t="shared" si="0"/>
        <v>12</v>
      </c>
      <c r="F15">
        <f t="shared" si="1"/>
        <v>12</v>
      </c>
      <c r="G15">
        <f t="shared" si="2"/>
        <v>6.1855670103092786</v>
      </c>
      <c r="I15">
        <v>7</v>
      </c>
      <c r="J15">
        <f>SUM(D28:D29)</f>
        <v>0</v>
      </c>
      <c r="K15">
        <f t="shared" si="3"/>
        <v>0</v>
      </c>
    </row>
    <row r="16" spans="1:11" x14ac:dyDescent="0.25">
      <c r="A16">
        <v>3.5</v>
      </c>
      <c r="B16">
        <v>6</v>
      </c>
      <c r="C16">
        <v>0</v>
      </c>
      <c r="D16">
        <f t="shared" si="0"/>
        <v>6</v>
      </c>
      <c r="F16">
        <f t="shared" si="1"/>
        <v>6</v>
      </c>
      <c r="G16">
        <f t="shared" si="2"/>
        <v>3.0927835051546393</v>
      </c>
    </row>
    <row r="17" spans="1:10" x14ac:dyDescent="0.25">
      <c r="A17">
        <v>3.75</v>
      </c>
      <c r="B17">
        <v>12</v>
      </c>
      <c r="C17">
        <v>1</v>
      </c>
      <c r="D17">
        <f t="shared" si="0"/>
        <v>13</v>
      </c>
      <c r="F17">
        <f t="shared" si="1"/>
        <v>13</v>
      </c>
      <c r="G17">
        <f t="shared" si="2"/>
        <v>6.7010309278350517</v>
      </c>
      <c r="I17" t="s">
        <v>9</v>
      </c>
      <c r="J17">
        <f>SUM(J2:J15)</f>
        <v>96</v>
      </c>
    </row>
    <row r="18" spans="1:10" x14ac:dyDescent="0.25">
      <c r="A18">
        <v>4</v>
      </c>
      <c r="B18">
        <v>1</v>
      </c>
      <c r="C18">
        <v>0</v>
      </c>
      <c r="D18">
        <f t="shared" si="0"/>
        <v>1</v>
      </c>
      <c r="F18">
        <f t="shared" si="1"/>
        <v>1</v>
      </c>
      <c r="G18">
        <f t="shared" si="2"/>
        <v>0.51546391752577314</v>
      </c>
    </row>
    <row r="19" spans="1:10" x14ac:dyDescent="0.25">
      <c r="A19">
        <v>4.25</v>
      </c>
      <c r="B19">
        <v>4</v>
      </c>
      <c r="C19">
        <v>0</v>
      </c>
      <c r="D19">
        <f t="shared" si="0"/>
        <v>4</v>
      </c>
      <c r="F19">
        <f t="shared" si="1"/>
        <v>4</v>
      </c>
      <c r="G19">
        <f t="shared" si="2"/>
        <v>2.0618556701030926</v>
      </c>
    </row>
    <row r="20" spans="1:10" x14ac:dyDescent="0.25">
      <c r="A20">
        <v>4.5</v>
      </c>
      <c r="B20">
        <v>2</v>
      </c>
      <c r="C20">
        <v>0</v>
      </c>
      <c r="D20">
        <f t="shared" si="0"/>
        <v>2</v>
      </c>
      <c r="F20">
        <f t="shared" si="1"/>
        <v>2</v>
      </c>
      <c r="G20">
        <f t="shared" si="2"/>
        <v>1.0309278350515463</v>
      </c>
    </row>
    <row r="21" spans="1:10" x14ac:dyDescent="0.25">
      <c r="A21">
        <v>4.75</v>
      </c>
      <c r="B21">
        <v>1</v>
      </c>
      <c r="C21">
        <v>0</v>
      </c>
      <c r="D21">
        <f t="shared" si="0"/>
        <v>1</v>
      </c>
      <c r="F21">
        <f t="shared" si="1"/>
        <v>1</v>
      </c>
      <c r="G21">
        <f t="shared" si="2"/>
        <v>0.51546391752577314</v>
      </c>
    </row>
    <row r="22" spans="1:10" x14ac:dyDescent="0.25">
      <c r="A22">
        <v>5</v>
      </c>
      <c r="B22">
        <v>2</v>
      </c>
      <c r="C22">
        <v>0</v>
      </c>
      <c r="D22">
        <f t="shared" si="0"/>
        <v>2</v>
      </c>
      <c r="F22">
        <f t="shared" si="1"/>
        <v>2</v>
      </c>
      <c r="G22">
        <f t="shared" si="2"/>
        <v>1.0309278350515463</v>
      </c>
    </row>
    <row r="23" spans="1:10" x14ac:dyDescent="0.25">
      <c r="A23">
        <v>5.25</v>
      </c>
      <c r="B23">
        <v>2</v>
      </c>
      <c r="C23">
        <v>0</v>
      </c>
      <c r="D23">
        <f t="shared" si="0"/>
        <v>2</v>
      </c>
      <c r="F23">
        <f t="shared" si="1"/>
        <v>2</v>
      </c>
      <c r="G23">
        <f t="shared" si="2"/>
        <v>1.0309278350515463</v>
      </c>
    </row>
    <row r="24" spans="1:10" x14ac:dyDescent="0.25">
      <c r="A24">
        <v>5.5</v>
      </c>
      <c r="B24">
        <v>1</v>
      </c>
      <c r="C24">
        <v>0</v>
      </c>
      <c r="D24">
        <f t="shared" si="0"/>
        <v>1</v>
      </c>
      <c r="F24">
        <f t="shared" si="1"/>
        <v>1</v>
      </c>
      <c r="G24">
        <f t="shared" si="2"/>
        <v>0.51546391752577314</v>
      </c>
    </row>
    <row r="25" spans="1:10" x14ac:dyDescent="0.25">
      <c r="A25">
        <v>5.75</v>
      </c>
      <c r="B25">
        <v>0</v>
      </c>
      <c r="C25">
        <v>0</v>
      </c>
      <c r="D25">
        <f t="shared" si="0"/>
        <v>0</v>
      </c>
      <c r="F25">
        <f t="shared" si="1"/>
        <v>0</v>
      </c>
      <c r="G25">
        <f t="shared" si="2"/>
        <v>0</v>
      </c>
    </row>
    <row r="26" spans="1:10" x14ac:dyDescent="0.25">
      <c r="A26">
        <v>6</v>
      </c>
      <c r="B26">
        <v>1</v>
      </c>
      <c r="C26">
        <v>0</v>
      </c>
      <c r="D26">
        <f t="shared" si="0"/>
        <v>1</v>
      </c>
      <c r="F26">
        <f t="shared" si="1"/>
        <v>1</v>
      </c>
      <c r="G26">
        <f t="shared" si="2"/>
        <v>0.51546391752577314</v>
      </c>
    </row>
    <row r="27" spans="1:10" x14ac:dyDescent="0.25">
      <c r="A27">
        <v>6.25</v>
      </c>
      <c r="B27">
        <v>0</v>
      </c>
      <c r="C27">
        <v>0</v>
      </c>
      <c r="D27">
        <f t="shared" si="0"/>
        <v>0</v>
      </c>
      <c r="F27">
        <f t="shared" si="1"/>
        <v>0</v>
      </c>
      <c r="G27">
        <f t="shared" si="2"/>
        <v>0</v>
      </c>
    </row>
    <row r="28" spans="1:10" x14ac:dyDescent="0.25">
      <c r="A28">
        <v>6.5</v>
      </c>
      <c r="B28">
        <v>0</v>
      </c>
      <c r="C28">
        <v>0</v>
      </c>
      <c r="D28">
        <f t="shared" si="0"/>
        <v>0</v>
      </c>
      <c r="F28">
        <f t="shared" si="1"/>
        <v>0</v>
      </c>
      <c r="G28">
        <f t="shared" si="2"/>
        <v>0</v>
      </c>
    </row>
    <row r="29" spans="1:10" x14ac:dyDescent="0.25">
      <c r="A29">
        <v>6.75</v>
      </c>
      <c r="B29">
        <v>0</v>
      </c>
      <c r="C29">
        <v>0</v>
      </c>
      <c r="D29">
        <f t="shared" si="0"/>
        <v>0</v>
      </c>
      <c r="F29">
        <f t="shared" si="1"/>
        <v>0</v>
      </c>
      <c r="G29">
        <f t="shared" si="2"/>
        <v>0</v>
      </c>
    </row>
    <row r="30" spans="1:10" x14ac:dyDescent="0.25">
      <c r="A30">
        <v>7</v>
      </c>
      <c r="B30">
        <v>0</v>
      </c>
      <c r="C30">
        <v>0</v>
      </c>
      <c r="D30">
        <f t="shared" si="0"/>
        <v>0</v>
      </c>
    </row>
    <row r="31" spans="1:10" x14ac:dyDescent="0.25">
      <c r="F31">
        <f>SUM(F2:F29)</f>
        <v>96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D1" workbookViewId="0">
      <selection activeCell="N35" sqref="N35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0</v>
      </c>
      <c r="K4">
        <f t="shared" si="2"/>
        <v>0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2</v>
      </c>
      <c r="K5">
        <f t="shared" si="2"/>
        <v>2</v>
      </c>
    </row>
    <row r="6" spans="1:11" x14ac:dyDescent="0.25">
      <c r="A6">
        <v>1</v>
      </c>
      <c r="B6">
        <v>0</v>
      </c>
      <c r="F6">
        <f t="shared" si="0"/>
        <v>0</v>
      </c>
      <c r="G6">
        <f t="shared" si="1"/>
        <v>0</v>
      </c>
      <c r="I6">
        <v>2.5</v>
      </c>
      <c r="J6">
        <f>SUM(B10:B11)</f>
        <v>10</v>
      </c>
      <c r="K6">
        <f t="shared" si="2"/>
        <v>10</v>
      </c>
    </row>
    <row r="7" spans="1:11" x14ac:dyDescent="0.25">
      <c r="A7">
        <v>1.25</v>
      </c>
      <c r="B7">
        <v>0</v>
      </c>
      <c r="F7">
        <f t="shared" si="0"/>
        <v>0</v>
      </c>
      <c r="G7">
        <f t="shared" si="1"/>
        <v>0</v>
      </c>
      <c r="I7">
        <v>3</v>
      </c>
      <c r="J7">
        <f>SUM(B12:B13)</f>
        <v>22</v>
      </c>
      <c r="K7">
        <f t="shared" si="2"/>
        <v>22</v>
      </c>
    </row>
    <row r="8" spans="1:11" x14ac:dyDescent="0.25">
      <c r="A8">
        <v>1.5</v>
      </c>
      <c r="B8">
        <v>1</v>
      </c>
      <c r="F8">
        <f t="shared" si="0"/>
        <v>1</v>
      </c>
      <c r="G8">
        <f t="shared" si="1"/>
        <v>0.51546391752577314</v>
      </c>
      <c r="I8">
        <v>3.5</v>
      </c>
      <c r="J8">
        <f>SUM(B14:B15)</f>
        <v>20</v>
      </c>
      <c r="K8">
        <f t="shared" si="2"/>
        <v>20</v>
      </c>
    </row>
    <row r="9" spans="1:11" x14ac:dyDescent="0.25">
      <c r="A9">
        <v>1.75</v>
      </c>
      <c r="B9">
        <v>1</v>
      </c>
      <c r="F9">
        <f t="shared" si="0"/>
        <v>1</v>
      </c>
      <c r="G9">
        <f t="shared" si="1"/>
        <v>0.51546391752577314</v>
      </c>
      <c r="I9">
        <v>4</v>
      </c>
      <c r="J9">
        <f>SUM(B16:B17)</f>
        <v>27</v>
      </c>
      <c r="K9">
        <f t="shared" si="2"/>
        <v>27</v>
      </c>
    </row>
    <row r="10" spans="1:11" x14ac:dyDescent="0.25">
      <c r="A10">
        <v>2</v>
      </c>
      <c r="B10">
        <v>4</v>
      </c>
      <c r="F10">
        <f t="shared" si="0"/>
        <v>4</v>
      </c>
      <c r="G10">
        <f t="shared" si="1"/>
        <v>2.0618556701030926</v>
      </c>
      <c r="I10">
        <v>4.5</v>
      </c>
      <c r="J10">
        <f>SUM(B18:B19)</f>
        <v>9</v>
      </c>
      <c r="K10">
        <f t="shared" si="2"/>
        <v>9</v>
      </c>
    </row>
    <row r="11" spans="1:11" x14ac:dyDescent="0.25">
      <c r="A11">
        <v>2.25</v>
      </c>
      <c r="B11">
        <v>6</v>
      </c>
      <c r="F11">
        <f t="shared" si="0"/>
        <v>6</v>
      </c>
      <c r="G11">
        <f t="shared" si="1"/>
        <v>3.0927835051546393</v>
      </c>
      <c r="I11">
        <v>5</v>
      </c>
      <c r="J11">
        <f>SUM(B20:B21)</f>
        <v>5</v>
      </c>
      <c r="K11">
        <f t="shared" si="2"/>
        <v>5</v>
      </c>
    </row>
    <row r="12" spans="1:11" x14ac:dyDescent="0.25">
      <c r="A12">
        <v>2.5</v>
      </c>
      <c r="B12">
        <v>9</v>
      </c>
      <c r="F12">
        <f t="shared" si="0"/>
        <v>9</v>
      </c>
      <c r="G12">
        <f t="shared" si="1"/>
        <v>4.6391752577319592</v>
      </c>
      <c r="I12">
        <v>5.5</v>
      </c>
      <c r="J12">
        <f>SUM(B22:B23)</f>
        <v>5</v>
      </c>
      <c r="K12">
        <f t="shared" si="2"/>
        <v>5</v>
      </c>
    </row>
    <row r="13" spans="1:11" x14ac:dyDescent="0.25">
      <c r="A13">
        <v>2.75</v>
      </c>
      <c r="B13">
        <v>13</v>
      </c>
      <c r="F13">
        <f t="shared" si="0"/>
        <v>13</v>
      </c>
      <c r="G13">
        <f t="shared" si="1"/>
        <v>6.7010309278350517</v>
      </c>
      <c r="I13">
        <v>6</v>
      </c>
      <c r="J13">
        <f>SUM(B24:B25)</f>
        <v>0</v>
      </c>
      <c r="K13">
        <f t="shared" si="2"/>
        <v>0</v>
      </c>
    </row>
    <row r="14" spans="1:11" x14ac:dyDescent="0.25">
      <c r="A14">
        <v>3</v>
      </c>
      <c r="B14">
        <v>14</v>
      </c>
      <c r="F14">
        <f t="shared" si="0"/>
        <v>14</v>
      </c>
      <c r="G14">
        <f t="shared" si="1"/>
        <v>7.216494845360824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6</v>
      </c>
      <c r="F15">
        <f t="shared" si="0"/>
        <v>6</v>
      </c>
      <c r="G15">
        <f t="shared" si="1"/>
        <v>3.0927835051546393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13</v>
      </c>
      <c r="F16">
        <f t="shared" si="0"/>
        <v>13</v>
      </c>
      <c r="G16">
        <f t="shared" si="1"/>
        <v>6.7010309278350517</v>
      </c>
    </row>
    <row r="17" spans="1:10" x14ac:dyDescent="0.25">
      <c r="A17">
        <v>3.75</v>
      </c>
      <c r="B17">
        <v>14</v>
      </c>
      <c r="F17">
        <f t="shared" si="0"/>
        <v>14</v>
      </c>
      <c r="G17">
        <f t="shared" si="1"/>
        <v>7.216494845360824</v>
      </c>
      <c r="I17" t="s">
        <v>9</v>
      </c>
      <c r="J17">
        <f>SUM(J2:J15)</f>
        <v>100</v>
      </c>
    </row>
    <row r="18" spans="1:10" x14ac:dyDescent="0.25">
      <c r="A18">
        <v>4</v>
      </c>
      <c r="B18">
        <v>8</v>
      </c>
      <c r="F18">
        <f t="shared" si="0"/>
        <v>8</v>
      </c>
      <c r="G18">
        <f t="shared" si="1"/>
        <v>4.1237113402061851</v>
      </c>
    </row>
    <row r="19" spans="1:10" x14ac:dyDescent="0.25">
      <c r="A19">
        <v>4.25</v>
      </c>
      <c r="B19">
        <v>1</v>
      </c>
      <c r="F19">
        <f t="shared" si="0"/>
        <v>1</v>
      </c>
      <c r="G19">
        <f t="shared" si="1"/>
        <v>0.51546391752577314</v>
      </c>
    </row>
    <row r="20" spans="1:10" x14ac:dyDescent="0.25">
      <c r="A20">
        <v>4.5</v>
      </c>
      <c r="B20">
        <v>2</v>
      </c>
      <c r="F20">
        <f t="shared" si="0"/>
        <v>2</v>
      </c>
      <c r="G20">
        <f t="shared" si="1"/>
        <v>1.0309278350515463</v>
      </c>
    </row>
    <row r="21" spans="1:10" x14ac:dyDescent="0.25">
      <c r="A21">
        <v>4.75</v>
      </c>
      <c r="B21">
        <v>3</v>
      </c>
      <c r="F21">
        <f t="shared" si="0"/>
        <v>3</v>
      </c>
      <c r="G21">
        <f t="shared" si="1"/>
        <v>1.5463917525773196</v>
      </c>
    </row>
    <row r="22" spans="1:10" x14ac:dyDescent="0.25">
      <c r="A22">
        <v>5</v>
      </c>
      <c r="B22">
        <v>4</v>
      </c>
      <c r="F22">
        <f t="shared" si="0"/>
        <v>4</v>
      </c>
      <c r="G22">
        <f t="shared" si="1"/>
        <v>2.0618556701030926</v>
      </c>
    </row>
    <row r="23" spans="1:10" x14ac:dyDescent="0.25">
      <c r="A23">
        <v>5.25</v>
      </c>
      <c r="B23">
        <v>1</v>
      </c>
      <c r="F23">
        <f t="shared" si="0"/>
        <v>1</v>
      </c>
      <c r="G23">
        <f t="shared" si="1"/>
        <v>0.51546391752577314</v>
      </c>
    </row>
    <row r="24" spans="1:10" x14ac:dyDescent="0.25">
      <c r="A24">
        <v>5.5</v>
      </c>
      <c r="B24">
        <v>0</v>
      </c>
      <c r="F24">
        <f t="shared" si="0"/>
        <v>0</v>
      </c>
      <c r="G24">
        <f t="shared" si="1"/>
        <v>0</v>
      </c>
    </row>
    <row r="25" spans="1:10" x14ac:dyDescent="0.25">
      <c r="A25">
        <v>5.75</v>
      </c>
      <c r="B25">
        <v>0</v>
      </c>
      <c r="F25">
        <f t="shared" si="0"/>
        <v>0</v>
      </c>
      <c r="G25">
        <f t="shared" si="1"/>
        <v>0</v>
      </c>
    </row>
    <row r="26" spans="1:10" x14ac:dyDescent="0.25">
      <c r="A26">
        <v>6</v>
      </c>
      <c r="F26">
        <f t="shared" si="0"/>
        <v>0</v>
      </c>
      <c r="G26">
        <f t="shared" si="1"/>
        <v>0</v>
      </c>
    </row>
    <row r="27" spans="1:10" x14ac:dyDescent="0.25">
      <c r="F27">
        <f t="shared" si="0"/>
        <v>0</v>
      </c>
      <c r="G27">
        <f t="shared" si="1"/>
        <v>0</v>
      </c>
    </row>
    <row r="28" spans="1:10" x14ac:dyDescent="0.25">
      <c r="F28">
        <f t="shared" si="0"/>
        <v>0</v>
      </c>
      <c r="G28">
        <f t="shared" si="1"/>
        <v>0</v>
      </c>
    </row>
    <row r="29" spans="1:10" x14ac:dyDescent="0.25">
      <c r="F29">
        <f t="shared" si="0"/>
        <v>0</v>
      </c>
      <c r="G29">
        <f t="shared" si="1"/>
        <v>0</v>
      </c>
    </row>
    <row r="31" spans="1:10" x14ac:dyDescent="0.25">
      <c r="F31">
        <f>SUM(F2:F29)</f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L34" sqref="L34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5</v>
      </c>
      <c r="K3">
        <f t="shared" ref="K3:K15" si="2">J3/J$17*100</f>
        <v>2.9585798816568047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23</v>
      </c>
      <c r="K4">
        <f t="shared" si="2"/>
        <v>13.609467455621301</v>
      </c>
    </row>
    <row r="5" spans="1:11" x14ac:dyDescent="0.25">
      <c r="A5">
        <v>0.75</v>
      </c>
      <c r="B5">
        <v>5</v>
      </c>
      <c r="F5">
        <f t="shared" si="0"/>
        <v>5</v>
      </c>
      <c r="G5">
        <f t="shared" si="1"/>
        <v>2.5773195876288657</v>
      </c>
      <c r="I5">
        <v>2</v>
      </c>
      <c r="J5">
        <f>SUM(B8:B9)</f>
        <v>53</v>
      </c>
      <c r="K5">
        <f t="shared" si="2"/>
        <v>31.360946745562128</v>
      </c>
    </row>
    <row r="6" spans="1:11" x14ac:dyDescent="0.25">
      <c r="A6">
        <v>1</v>
      </c>
      <c r="B6">
        <v>9</v>
      </c>
      <c r="F6">
        <f t="shared" si="0"/>
        <v>9</v>
      </c>
      <c r="G6">
        <f t="shared" si="1"/>
        <v>4.6391752577319592</v>
      </c>
      <c r="I6">
        <v>2.5</v>
      </c>
      <c r="J6">
        <f>SUM(B10:B11)</f>
        <v>46</v>
      </c>
      <c r="K6">
        <f t="shared" si="2"/>
        <v>27.218934911242602</v>
      </c>
    </row>
    <row r="7" spans="1:11" x14ac:dyDescent="0.25">
      <c r="A7">
        <v>1.25</v>
      </c>
      <c r="B7">
        <v>14</v>
      </c>
      <c r="F7">
        <f t="shared" si="0"/>
        <v>14</v>
      </c>
      <c r="G7">
        <f t="shared" si="1"/>
        <v>7.216494845360824</v>
      </c>
      <c r="I7">
        <v>3</v>
      </c>
      <c r="J7">
        <f>SUM(B12:B13)</f>
        <v>22</v>
      </c>
      <c r="K7">
        <f t="shared" si="2"/>
        <v>13.017751479289942</v>
      </c>
    </row>
    <row r="8" spans="1:11" x14ac:dyDescent="0.25">
      <c r="A8">
        <v>1.5</v>
      </c>
      <c r="B8">
        <v>29</v>
      </c>
      <c r="F8">
        <f t="shared" si="0"/>
        <v>29</v>
      </c>
      <c r="G8">
        <f t="shared" si="1"/>
        <v>14.948453608247423</v>
      </c>
      <c r="I8">
        <v>3.5</v>
      </c>
      <c r="J8">
        <f>SUM(B14:B15)</f>
        <v>11</v>
      </c>
      <c r="K8">
        <f t="shared" si="2"/>
        <v>6.5088757396449708</v>
      </c>
    </row>
    <row r="9" spans="1:11" x14ac:dyDescent="0.25">
      <c r="A9">
        <v>1.75</v>
      </c>
      <c r="B9">
        <v>24</v>
      </c>
      <c r="F9">
        <f t="shared" si="0"/>
        <v>24</v>
      </c>
      <c r="G9">
        <f t="shared" si="1"/>
        <v>12.371134020618557</v>
      </c>
      <c r="I9">
        <v>4</v>
      </c>
      <c r="J9">
        <f>SUM(B16:B17)</f>
        <v>6</v>
      </c>
      <c r="K9">
        <f t="shared" si="2"/>
        <v>3.5502958579881656</v>
      </c>
    </row>
    <row r="10" spans="1:11" x14ac:dyDescent="0.25">
      <c r="A10">
        <v>2</v>
      </c>
      <c r="B10">
        <v>25</v>
      </c>
      <c r="F10">
        <f t="shared" si="0"/>
        <v>25</v>
      </c>
      <c r="G10">
        <f t="shared" si="1"/>
        <v>12.886597938144329</v>
      </c>
      <c r="I10">
        <v>4.5</v>
      </c>
      <c r="J10">
        <f>SUM(B18:B19)</f>
        <v>3</v>
      </c>
      <c r="K10">
        <f t="shared" si="2"/>
        <v>1.7751479289940828</v>
      </c>
    </row>
    <row r="11" spans="1:11" x14ac:dyDescent="0.25">
      <c r="A11">
        <v>2.25</v>
      </c>
      <c r="B11">
        <v>21</v>
      </c>
      <c r="F11">
        <f t="shared" si="0"/>
        <v>21</v>
      </c>
      <c r="G11">
        <f t="shared" si="1"/>
        <v>10.824742268041238</v>
      </c>
      <c r="I11">
        <v>5</v>
      </c>
      <c r="J11">
        <f>SUM(B20:B21)</f>
        <v>0</v>
      </c>
      <c r="K11">
        <f t="shared" si="2"/>
        <v>0</v>
      </c>
    </row>
    <row r="12" spans="1:11" x14ac:dyDescent="0.25">
      <c r="A12">
        <v>2.5</v>
      </c>
      <c r="B12">
        <v>10</v>
      </c>
      <c r="F12">
        <f t="shared" si="0"/>
        <v>10</v>
      </c>
      <c r="G12">
        <f t="shared" si="1"/>
        <v>5.1546391752577314</v>
      </c>
      <c r="I12">
        <v>5.5</v>
      </c>
      <c r="J12">
        <f>SUM(B22:B23)</f>
        <v>0</v>
      </c>
      <c r="K12">
        <f t="shared" si="2"/>
        <v>0</v>
      </c>
    </row>
    <row r="13" spans="1:11" x14ac:dyDescent="0.25">
      <c r="A13">
        <v>2.75</v>
      </c>
      <c r="B13">
        <v>12</v>
      </c>
      <c r="F13">
        <f t="shared" si="0"/>
        <v>12</v>
      </c>
      <c r="G13">
        <f t="shared" si="1"/>
        <v>6.1855670103092786</v>
      </c>
      <c r="I13">
        <v>6</v>
      </c>
      <c r="J13">
        <f>SUM(B24:B25)</f>
        <v>0</v>
      </c>
      <c r="K13">
        <f t="shared" si="2"/>
        <v>0</v>
      </c>
    </row>
    <row r="14" spans="1:11" x14ac:dyDescent="0.25">
      <c r="A14">
        <v>3</v>
      </c>
      <c r="B14">
        <v>8</v>
      </c>
      <c r="F14">
        <f t="shared" si="0"/>
        <v>8</v>
      </c>
      <c r="G14">
        <f t="shared" si="1"/>
        <v>4.1237113402061851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3</v>
      </c>
      <c r="F15">
        <f t="shared" si="0"/>
        <v>3</v>
      </c>
      <c r="G15">
        <f t="shared" si="1"/>
        <v>1.5463917525773196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6</v>
      </c>
      <c r="F16">
        <f t="shared" si="0"/>
        <v>6</v>
      </c>
      <c r="G16">
        <f t="shared" si="1"/>
        <v>3.0927835051546393</v>
      </c>
    </row>
    <row r="17" spans="1:10" x14ac:dyDescent="0.25">
      <c r="A17">
        <v>3.75</v>
      </c>
      <c r="B17">
        <v>0</v>
      </c>
      <c r="F17">
        <f t="shared" si="0"/>
        <v>0</v>
      </c>
      <c r="G17">
        <f t="shared" si="1"/>
        <v>0</v>
      </c>
      <c r="I17" t="s">
        <v>9</v>
      </c>
      <c r="J17">
        <f>SUM(J2:J15)</f>
        <v>169</v>
      </c>
    </row>
    <row r="18" spans="1:10" x14ac:dyDescent="0.25">
      <c r="A18">
        <v>4</v>
      </c>
      <c r="B18">
        <v>3</v>
      </c>
      <c r="F18">
        <f t="shared" si="0"/>
        <v>3</v>
      </c>
      <c r="G18">
        <f t="shared" si="1"/>
        <v>1.5463917525773196</v>
      </c>
    </row>
    <row r="19" spans="1:10" x14ac:dyDescent="0.25">
      <c r="A19">
        <v>4.25</v>
      </c>
      <c r="B19">
        <v>0</v>
      </c>
      <c r="F19">
        <f t="shared" si="0"/>
        <v>0</v>
      </c>
      <c r="G19">
        <f t="shared" si="1"/>
        <v>0</v>
      </c>
    </row>
    <row r="20" spans="1:10" x14ac:dyDescent="0.25">
      <c r="A20">
        <v>4.5</v>
      </c>
      <c r="B20">
        <v>0</v>
      </c>
      <c r="F20">
        <f t="shared" si="0"/>
        <v>0</v>
      </c>
      <c r="G20">
        <f t="shared" si="1"/>
        <v>0</v>
      </c>
    </row>
    <row r="21" spans="1:10" x14ac:dyDescent="0.25">
      <c r="A21">
        <v>4.75</v>
      </c>
      <c r="B21">
        <v>0</v>
      </c>
      <c r="F21">
        <f t="shared" si="0"/>
        <v>0</v>
      </c>
      <c r="G21">
        <f t="shared" si="1"/>
        <v>0</v>
      </c>
    </row>
    <row r="22" spans="1:10" x14ac:dyDescent="0.25">
      <c r="A22">
        <v>5</v>
      </c>
      <c r="B22">
        <v>0</v>
      </c>
      <c r="F22">
        <f t="shared" si="0"/>
        <v>0</v>
      </c>
      <c r="G22">
        <f t="shared" si="1"/>
        <v>0</v>
      </c>
    </row>
    <row r="23" spans="1:10" x14ac:dyDescent="0.25">
      <c r="A23">
        <v>5.25</v>
      </c>
      <c r="B23">
        <v>0</v>
      </c>
      <c r="F23">
        <f t="shared" si="0"/>
        <v>0</v>
      </c>
      <c r="G23">
        <f t="shared" si="1"/>
        <v>0</v>
      </c>
    </row>
    <row r="24" spans="1:10" x14ac:dyDescent="0.25">
      <c r="A24">
        <v>5.5</v>
      </c>
      <c r="B24">
        <v>0</v>
      </c>
      <c r="F24">
        <f t="shared" si="0"/>
        <v>0</v>
      </c>
      <c r="G24">
        <f t="shared" si="1"/>
        <v>0</v>
      </c>
    </row>
    <row r="25" spans="1:10" x14ac:dyDescent="0.25">
      <c r="A25">
        <v>5.75</v>
      </c>
      <c r="B25">
        <v>0</v>
      </c>
      <c r="F25">
        <f t="shared" si="0"/>
        <v>0</v>
      </c>
      <c r="G25">
        <f t="shared" si="1"/>
        <v>0</v>
      </c>
    </row>
    <row r="26" spans="1:10" x14ac:dyDescent="0.25">
      <c r="A26">
        <v>6</v>
      </c>
      <c r="B26">
        <v>0</v>
      </c>
      <c r="F26">
        <f t="shared" si="0"/>
        <v>0</v>
      </c>
      <c r="G26">
        <f t="shared" si="1"/>
        <v>0</v>
      </c>
    </row>
    <row r="27" spans="1:10" x14ac:dyDescent="0.25">
      <c r="A27">
        <v>6.25</v>
      </c>
      <c r="B27">
        <v>0</v>
      </c>
      <c r="F27">
        <f t="shared" si="0"/>
        <v>0</v>
      </c>
      <c r="G27">
        <f t="shared" si="1"/>
        <v>0</v>
      </c>
    </row>
    <row r="28" spans="1:10" x14ac:dyDescent="0.25">
      <c r="A28">
        <v>6.5</v>
      </c>
      <c r="B28">
        <v>0</v>
      </c>
      <c r="F28">
        <f t="shared" si="0"/>
        <v>0</v>
      </c>
      <c r="G28">
        <f t="shared" si="1"/>
        <v>0</v>
      </c>
    </row>
    <row r="29" spans="1:10" x14ac:dyDescent="0.25">
      <c r="A29">
        <v>7</v>
      </c>
      <c r="B29">
        <v>0</v>
      </c>
      <c r="F29">
        <f t="shared" si="0"/>
        <v>0</v>
      </c>
      <c r="G29">
        <f t="shared" si="1"/>
        <v>0</v>
      </c>
    </row>
    <row r="31" spans="1:10" x14ac:dyDescent="0.25">
      <c r="F31">
        <f>SUM(F2:F29)</f>
        <v>169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U19" sqref="U19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1</v>
      </c>
      <c r="K3">
        <f t="shared" ref="K3:K15" si="2">J3/J$17*100</f>
        <v>0.5494505494505495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5</v>
      </c>
      <c r="K4">
        <f t="shared" si="2"/>
        <v>2.7472527472527473</v>
      </c>
    </row>
    <row r="5" spans="1:11" x14ac:dyDescent="0.25">
      <c r="A5">
        <v>0.75</v>
      </c>
      <c r="B5">
        <v>1</v>
      </c>
      <c r="F5">
        <f t="shared" si="0"/>
        <v>1</v>
      </c>
      <c r="G5">
        <f t="shared" si="1"/>
        <v>0.51546391752577314</v>
      </c>
      <c r="I5">
        <v>2</v>
      </c>
      <c r="J5">
        <f>SUM(B8:B9)</f>
        <v>27</v>
      </c>
      <c r="K5">
        <f t="shared" si="2"/>
        <v>14.835164835164836</v>
      </c>
    </row>
    <row r="6" spans="1:11" x14ac:dyDescent="0.25">
      <c r="A6">
        <v>1</v>
      </c>
      <c r="B6">
        <v>1</v>
      </c>
      <c r="F6">
        <f t="shared" si="0"/>
        <v>1</v>
      </c>
      <c r="G6">
        <f t="shared" si="1"/>
        <v>0.51546391752577314</v>
      </c>
      <c r="I6">
        <v>2.5</v>
      </c>
      <c r="J6">
        <f>SUM(B10:B11)</f>
        <v>44</v>
      </c>
      <c r="K6">
        <f t="shared" si="2"/>
        <v>24.175824175824175</v>
      </c>
    </row>
    <row r="7" spans="1:11" x14ac:dyDescent="0.25">
      <c r="A7">
        <v>1.25</v>
      </c>
      <c r="B7">
        <v>4</v>
      </c>
      <c r="F7">
        <f t="shared" si="0"/>
        <v>4</v>
      </c>
      <c r="G7">
        <f t="shared" si="1"/>
        <v>2.0618556701030926</v>
      </c>
      <c r="I7">
        <v>3</v>
      </c>
      <c r="J7">
        <f>SUM(B12:B13)</f>
        <v>49</v>
      </c>
      <c r="K7">
        <f t="shared" si="2"/>
        <v>26.923076923076923</v>
      </c>
    </row>
    <row r="8" spans="1:11" x14ac:dyDescent="0.25">
      <c r="A8">
        <v>1.5</v>
      </c>
      <c r="B8">
        <v>11</v>
      </c>
      <c r="F8">
        <f t="shared" si="0"/>
        <v>11</v>
      </c>
      <c r="G8">
        <f t="shared" si="1"/>
        <v>5.6701030927835054</v>
      </c>
      <c r="I8">
        <v>3.5</v>
      </c>
      <c r="J8">
        <f>SUM(B14:B15)</f>
        <v>41</v>
      </c>
      <c r="K8">
        <f t="shared" si="2"/>
        <v>22.527472527472529</v>
      </c>
    </row>
    <row r="9" spans="1:11" x14ac:dyDescent="0.25">
      <c r="A9">
        <v>1.75</v>
      </c>
      <c r="B9">
        <v>16</v>
      </c>
      <c r="F9">
        <f t="shared" si="0"/>
        <v>16</v>
      </c>
      <c r="G9">
        <f t="shared" si="1"/>
        <v>8.2474226804123703</v>
      </c>
      <c r="I9">
        <v>4</v>
      </c>
      <c r="J9">
        <f>SUM(B16:B17)</f>
        <v>12</v>
      </c>
      <c r="K9">
        <f t="shared" si="2"/>
        <v>6.593406593406594</v>
      </c>
    </row>
    <row r="10" spans="1:11" x14ac:dyDescent="0.25">
      <c r="A10">
        <v>2</v>
      </c>
      <c r="B10">
        <v>18</v>
      </c>
      <c r="F10">
        <f t="shared" si="0"/>
        <v>18</v>
      </c>
      <c r="G10">
        <f t="shared" si="1"/>
        <v>9.2783505154639183</v>
      </c>
      <c r="I10">
        <v>4.5</v>
      </c>
      <c r="J10">
        <f>SUM(B18:B19)</f>
        <v>3</v>
      </c>
      <c r="K10">
        <f t="shared" si="2"/>
        <v>1.6483516483516485</v>
      </c>
    </row>
    <row r="11" spans="1:11" x14ac:dyDescent="0.25">
      <c r="A11">
        <v>2.25</v>
      </c>
      <c r="B11">
        <v>26</v>
      </c>
      <c r="F11">
        <f t="shared" si="0"/>
        <v>26</v>
      </c>
      <c r="G11">
        <f t="shared" si="1"/>
        <v>13.402061855670103</v>
      </c>
      <c r="I11">
        <v>5</v>
      </c>
      <c r="J11">
        <f>SUM(B20:B21)</f>
        <v>0</v>
      </c>
      <c r="K11">
        <f t="shared" si="2"/>
        <v>0</v>
      </c>
    </row>
    <row r="12" spans="1:11" x14ac:dyDescent="0.25">
      <c r="A12">
        <v>2.5</v>
      </c>
      <c r="B12">
        <v>24</v>
      </c>
      <c r="F12">
        <f t="shared" si="0"/>
        <v>24</v>
      </c>
      <c r="G12">
        <f t="shared" si="1"/>
        <v>12.371134020618557</v>
      </c>
      <c r="I12">
        <v>5.5</v>
      </c>
      <c r="J12">
        <f>SUM(B22:B23)</f>
        <v>0</v>
      </c>
      <c r="K12">
        <f t="shared" si="2"/>
        <v>0</v>
      </c>
    </row>
    <row r="13" spans="1:11" x14ac:dyDescent="0.25">
      <c r="A13">
        <v>2.75</v>
      </c>
      <c r="B13">
        <v>25</v>
      </c>
      <c r="F13">
        <f t="shared" si="0"/>
        <v>25</v>
      </c>
      <c r="G13">
        <f t="shared" si="1"/>
        <v>12.886597938144329</v>
      </c>
      <c r="I13">
        <v>6</v>
      </c>
      <c r="J13">
        <f>SUM(B24:B25)</f>
        <v>0</v>
      </c>
      <c r="K13">
        <f t="shared" si="2"/>
        <v>0</v>
      </c>
    </row>
    <row r="14" spans="1:11" x14ac:dyDescent="0.25">
      <c r="A14">
        <v>3</v>
      </c>
      <c r="B14">
        <v>19</v>
      </c>
      <c r="F14">
        <f t="shared" si="0"/>
        <v>19</v>
      </c>
      <c r="G14">
        <f t="shared" si="1"/>
        <v>9.7938144329896915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22</v>
      </c>
      <c r="F15">
        <f t="shared" si="0"/>
        <v>22</v>
      </c>
      <c r="G15">
        <f t="shared" si="1"/>
        <v>11.340206185567011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7</v>
      </c>
      <c r="F16">
        <f t="shared" si="0"/>
        <v>7</v>
      </c>
      <c r="G16">
        <f t="shared" si="1"/>
        <v>3.608247422680412</v>
      </c>
    </row>
    <row r="17" spans="1:10" x14ac:dyDescent="0.25">
      <c r="A17">
        <v>3.75</v>
      </c>
      <c r="B17">
        <v>5</v>
      </c>
      <c r="F17">
        <f t="shared" si="0"/>
        <v>5</v>
      </c>
      <c r="G17">
        <f t="shared" si="1"/>
        <v>2.5773195876288657</v>
      </c>
      <c r="I17" t="s">
        <v>9</v>
      </c>
      <c r="J17">
        <f>SUM(J2:J15)</f>
        <v>182</v>
      </c>
    </row>
    <row r="18" spans="1:10" x14ac:dyDescent="0.25">
      <c r="A18">
        <v>4</v>
      </c>
      <c r="B18">
        <v>2</v>
      </c>
      <c r="F18">
        <f t="shared" si="0"/>
        <v>2</v>
      </c>
      <c r="G18">
        <f t="shared" si="1"/>
        <v>1.0309278350515463</v>
      </c>
    </row>
    <row r="19" spans="1:10" x14ac:dyDescent="0.25">
      <c r="A19">
        <v>4.25</v>
      </c>
      <c r="B19">
        <v>1</v>
      </c>
      <c r="F19">
        <f t="shared" si="0"/>
        <v>1</v>
      </c>
      <c r="G19">
        <f t="shared" si="1"/>
        <v>0.51546391752577314</v>
      </c>
    </row>
    <row r="20" spans="1:10" x14ac:dyDescent="0.25">
      <c r="A20">
        <v>4.5</v>
      </c>
      <c r="B20">
        <v>0</v>
      </c>
      <c r="F20">
        <f t="shared" si="0"/>
        <v>0</v>
      </c>
      <c r="G20">
        <f t="shared" si="1"/>
        <v>0</v>
      </c>
    </row>
    <row r="21" spans="1:10" x14ac:dyDescent="0.25">
      <c r="A21">
        <v>4.75</v>
      </c>
      <c r="B21">
        <v>0</v>
      </c>
      <c r="F21">
        <f t="shared" si="0"/>
        <v>0</v>
      </c>
      <c r="G21">
        <f t="shared" si="1"/>
        <v>0</v>
      </c>
    </row>
    <row r="22" spans="1:10" x14ac:dyDescent="0.25">
      <c r="A22">
        <v>5</v>
      </c>
      <c r="B22">
        <v>0</v>
      </c>
      <c r="F22">
        <f t="shared" si="0"/>
        <v>0</v>
      </c>
      <c r="G22">
        <f t="shared" si="1"/>
        <v>0</v>
      </c>
    </row>
    <row r="23" spans="1:10" x14ac:dyDescent="0.25">
      <c r="A23">
        <v>5.25</v>
      </c>
      <c r="B23">
        <v>0</v>
      </c>
      <c r="F23">
        <f t="shared" si="0"/>
        <v>0</v>
      </c>
      <c r="G23">
        <f t="shared" si="1"/>
        <v>0</v>
      </c>
    </row>
    <row r="24" spans="1:10" x14ac:dyDescent="0.25">
      <c r="A24">
        <v>5.5</v>
      </c>
      <c r="B24">
        <v>0</v>
      </c>
      <c r="F24">
        <f t="shared" si="0"/>
        <v>0</v>
      </c>
      <c r="G24">
        <f t="shared" si="1"/>
        <v>0</v>
      </c>
    </row>
    <row r="25" spans="1:10" x14ac:dyDescent="0.25">
      <c r="A25">
        <v>5.75</v>
      </c>
      <c r="B25">
        <v>0</v>
      </c>
      <c r="F25">
        <f t="shared" si="0"/>
        <v>0</v>
      </c>
      <c r="G25">
        <f t="shared" si="1"/>
        <v>0</v>
      </c>
    </row>
    <row r="26" spans="1:10" x14ac:dyDescent="0.25">
      <c r="A26">
        <v>6</v>
      </c>
      <c r="B26">
        <v>0</v>
      </c>
      <c r="F26">
        <f t="shared" si="0"/>
        <v>0</v>
      </c>
      <c r="G26">
        <f t="shared" si="1"/>
        <v>0</v>
      </c>
    </row>
    <row r="27" spans="1:10" x14ac:dyDescent="0.25">
      <c r="A27">
        <v>6.25</v>
      </c>
      <c r="B27">
        <v>0</v>
      </c>
      <c r="F27">
        <f t="shared" si="0"/>
        <v>0</v>
      </c>
      <c r="G27">
        <f t="shared" si="1"/>
        <v>0</v>
      </c>
    </row>
    <row r="28" spans="1:10" x14ac:dyDescent="0.25">
      <c r="A28">
        <v>6.5</v>
      </c>
      <c r="B28">
        <v>0</v>
      </c>
      <c r="F28">
        <f t="shared" si="0"/>
        <v>0</v>
      </c>
      <c r="G28">
        <f t="shared" si="1"/>
        <v>0</v>
      </c>
    </row>
    <row r="29" spans="1:10" x14ac:dyDescent="0.25">
      <c r="A29">
        <v>6.75</v>
      </c>
      <c r="B29">
        <v>0</v>
      </c>
      <c r="F29">
        <f t="shared" si="0"/>
        <v>0</v>
      </c>
      <c r="G29">
        <f t="shared" si="1"/>
        <v>0</v>
      </c>
    </row>
    <row r="30" spans="1:10" x14ac:dyDescent="0.25">
      <c r="A30">
        <v>7</v>
      </c>
      <c r="B30">
        <v>0</v>
      </c>
    </row>
    <row r="31" spans="1:10" x14ac:dyDescent="0.25">
      <c r="F31">
        <f>SUM(F2:F29)</f>
        <v>182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33" sqref="M33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2</v>
      </c>
      <c r="K4">
        <f t="shared" si="2"/>
        <v>1.0582010582010581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17</v>
      </c>
      <c r="K5">
        <f t="shared" si="2"/>
        <v>8.9947089947089935</v>
      </c>
    </row>
    <row r="6" spans="1:11" x14ac:dyDescent="0.25">
      <c r="A6">
        <v>1</v>
      </c>
      <c r="B6">
        <v>1</v>
      </c>
      <c r="F6">
        <f t="shared" si="0"/>
        <v>1</v>
      </c>
      <c r="G6">
        <f t="shared" si="1"/>
        <v>0.51546391752577314</v>
      </c>
      <c r="I6">
        <v>2.5</v>
      </c>
      <c r="J6">
        <f>SUM(B10:B11)</f>
        <v>31</v>
      </c>
      <c r="K6">
        <f t="shared" si="2"/>
        <v>16.402116402116402</v>
      </c>
    </row>
    <row r="7" spans="1:11" x14ac:dyDescent="0.25">
      <c r="A7">
        <v>1.25</v>
      </c>
      <c r="B7">
        <v>1</v>
      </c>
      <c r="F7">
        <f t="shared" si="0"/>
        <v>1</v>
      </c>
      <c r="G7">
        <f t="shared" si="1"/>
        <v>0.51546391752577314</v>
      </c>
      <c r="I7">
        <v>3</v>
      </c>
      <c r="J7">
        <f>SUM(B12:B13)</f>
        <v>53</v>
      </c>
      <c r="K7">
        <f t="shared" si="2"/>
        <v>28.042328042328041</v>
      </c>
    </row>
    <row r="8" spans="1:11" x14ac:dyDescent="0.25">
      <c r="A8">
        <v>1.5</v>
      </c>
      <c r="B8">
        <v>7</v>
      </c>
      <c r="F8">
        <f t="shared" si="0"/>
        <v>7</v>
      </c>
      <c r="G8">
        <f t="shared" si="1"/>
        <v>3.608247422680412</v>
      </c>
      <c r="I8">
        <v>3.5</v>
      </c>
      <c r="J8">
        <f>SUM(B14:B15)</f>
        <v>37</v>
      </c>
      <c r="K8">
        <f t="shared" si="2"/>
        <v>19.576719576719576</v>
      </c>
    </row>
    <row r="9" spans="1:11" x14ac:dyDescent="0.25">
      <c r="A9">
        <v>1.75</v>
      </c>
      <c r="B9">
        <v>10</v>
      </c>
      <c r="F9">
        <f t="shared" si="0"/>
        <v>10</v>
      </c>
      <c r="G9">
        <f t="shared" si="1"/>
        <v>5.1546391752577314</v>
      </c>
      <c r="I9">
        <v>4</v>
      </c>
      <c r="J9">
        <f>SUM(B16:B17)</f>
        <v>26</v>
      </c>
      <c r="K9">
        <f t="shared" si="2"/>
        <v>13.756613756613756</v>
      </c>
    </row>
    <row r="10" spans="1:11" x14ac:dyDescent="0.25">
      <c r="A10">
        <v>2</v>
      </c>
      <c r="B10">
        <v>15</v>
      </c>
      <c r="F10">
        <f t="shared" si="0"/>
        <v>15</v>
      </c>
      <c r="G10">
        <f t="shared" si="1"/>
        <v>7.731958762886598</v>
      </c>
      <c r="I10">
        <v>4.5</v>
      </c>
      <c r="J10">
        <f>SUM(B18:B19)</f>
        <v>17</v>
      </c>
      <c r="K10">
        <f t="shared" si="2"/>
        <v>8.9947089947089935</v>
      </c>
    </row>
    <row r="11" spans="1:11" x14ac:dyDescent="0.25">
      <c r="A11">
        <v>2.25</v>
      </c>
      <c r="B11">
        <v>16</v>
      </c>
      <c r="F11">
        <f t="shared" si="0"/>
        <v>16</v>
      </c>
      <c r="G11">
        <f t="shared" si="1"/>
        <v>8.2474226804123703</v>
      </c>
      <c r="I11">
        <v>5</v>
      </c>
      <c r="J11">
        <f>SUM(B20:B21)</f>
        <v>5</v>
      </c>
      <c r="K11">
        <f t="shared" si="2"/>
        <v>2.6455026455026456</v>
      </c>
    </row>
    <row r="12" spans="1:11" x14ac:dyDescent="0.25">
      <c r="A12">
        <v>2.5</v>
      </c>
      <c r="B12">
        <v>25</v>
      </c>
      <c r="F12">
        <f t="shared" si="0"/>
        <v>25</v>
      </c>
      <c r="G12">
        <f t="shared" si="1"/>
        <v>12.886597938144329</v>
      </c>
      <c r="I12">
        <v>5.5</v>
      </c>
      <c r="J12">
        <f>SUM(B22:B23)</f>
        <v>0</v>
      </c>
      <c r="K12">
        <f t="shared" si="2"/>
        <v>0</v>
      </c>
    </row>
    <row r="13" spans="1:11" x14ac:dyDescent="0.25">
      <c r="A13">
        <v>2.75</v>
      </c>
      <c r="B13">
        <v>28</v>
      </c>
      <c r="F13">
        <f t="shared" si="0"/>
        <v>28</v>
      </c>
      <c r="G13">
        <f t="shared" si="1"/>
        <v>14.432989690721648</v>
      </c>
      <c r="I13">
        <v>6</v>
      </c>
      <c r="J13">
        <f>SUM(B24:B25)</f>
        <v>0</v>
      </c>
      <c r="K13">
        <f t="shared" si="2"/>
        <v>0</v>
      </c>
    </row>
    <row r="14" spans="1:11" x14ac:dyDescent="0.25">
      <c r="A14">
        <v>3</v>
      </c>
      <c r="B14">
        <v>17</v>
      </c>
      <c r="F14">
        <f t="shared" si="0"/>
        <v>17</v>
      </c>
      <c r="G14">
        <f t="shared" si="1"/>
        <v>8.7628865979381434</v>
      </c>
      <c r="I14">
        <v>6.5</v>
      </c>
      <c r="J14">
        <f>SUM(B26:B27)</f>
        <v>1</v>
      </c>
      <c r="K14">
        <f t="shared" si="2"/>
        <v>0.52910052910052907</v>
      </c>
    </row>
    <row r="15" spans="1:11" x14ac:dyDescent="0.25">
      <c r="A15">
        <v>3.25</v>
      </c>
      <c r="B15">
        <v>20</v>
      </c>
      <c r="F15">
        <f t="shared" si="0"/>
        <v>20</v>
      </c>
      <c r="G15">
        <f t="shared" si="1"/>
        <v>10.309278350515463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16</v>
      </c>
      <c r="F16">
        <f t="shared" si="0"/>
        <v>16</v>
      </c>
      <c r="G16">
        <f t="shared" si="1"/>
        <v>8.2474226804123703</v>
      </c>
    </row>
    <row r="17" spans="1:10" x14ac:dyDescent="0.25">
      <c r="A17">
        <v>3.75</v>
      </c>
      <c r="B17">
        <v>10</v>
      </c>
      <c r="F17">
        <f t="shared" si="0"/>
        <v>10</v>
      </c>
      <c r="G17">
        <f t="shared" si="1"/>
        <v>5.1546391752577314</v>
      </c>
      <c r="I17" t="s">
        <v>9</v>
      </c>
      <c r="J17">
        <f>SUM(J2:J15)</f>
        <v>189</v>
      </c>
    </row>
    <row r="18" spans="1:10" x14ac:dyDescent="0.25">
      <c r="A18">
        <v>4</v>
      </c>
      <c r="B18">
        <v>7</v>
      </c>
      <c r="F18">
        <f t="shared" si="0"/>
        <v>7</v>
      </c>
      <c r="G18">
        <f t="shared" si="1"/>
        <v>3.608247422680412</v>
      </c>
    </row>
    <row r="19" spans="1:10" x14ac:dyDescent="0.25">
      <c r="A19">
        <v>4.25</v>
      </c>
      <c r="B19">
        <v>10</v>
      </c>
      <c r="F19">
        <f t="shared" si="0"/>
        <v>10</v>
      </c>
      <c r="G19">
        <f t="shared" si="1"/>
        <v>5.1546391752577314</v>
      </c>
    </row>
    <row r="20" spans="1:10" x14ac:dyDescent="0.25">
      <c r="A20">
        <v>4.5</v>
      </c>
      <c r="B20">
        <v>4</v>
      </c>
      <c r="F20">
        <f t="shared" si="0"/>
        <v>4</v>
      </c>
      <c r="G20">
        <f t="shared" si="1"/>
        <v>2.0618556701030926</v>
      </c>
    </row>
    <row r="21" spans="1:10" x14ac:dyDescent="0.25">
      <c r="A21">
        <v>4.75</v>
      </c>
      <c r="B21">
        <v>1</v>
      </c>
      <c r="F21">
        <f t="shared" si="0"/>
        <v>1</v>
      </c>
      <c r="G21">
        <f t="shared" si="1"/>
        <v>0.51546391752577314</v>
      </c>
    </row>
    <row r="22" spans="1:10" x14ac:dyDescent="0.25">
      <c r="A22">
        <v>5</v>
      </c>
      <c r="B22">
        <v>0</v>
      </c>
      <c r="F22">
        <f t="shared" si="0"/>
        <v>0</v>
      </c>
      <c r="G22">
        <f t="shared" si="1"/>
        <v>0</v>
      </c>
    </row>
    <row r="23" spans="1:10" x14ac:dyDescent="0.25">
      <c r="A23">
        <v>5.25</v>
      </c>
      <c r="B23">
        <v>0</v>
      </c>
      <c r="F23">
        <f t="shared" si="0"/>
        <v>0</v>
      </c>
      <c r="G23">
        <f t="shared" si="1"/>
        <v>0</v>
      </c>
    </row>
    <row r="24" spans="1:10" x14ac:dyDescent="0.25">
      <c r="A24">
        <v>5.5</v>
      </c>
      <c r="B24">
        <v>0</v>
      </c>
      <c r="F24">
        <f t="shared" si="0"/>
        <v>0</v>
      </c>
      <c r="G24">
        <f t="shared" si="1"/>
        <v>0</v>
      </c>
    </row>
    <row r="25" spans="1:10" x14ac:dyDescent="0.25">
      <c r="A25">
        <v>5.75</v>
      </c>
      <c r="B25">
        <v>0</v>
      </c>
      <c r="F25">
        <f t="shared" si="0"/>
        <v>0</v>
      </c>
      <c r="G25">
        <f t="shared" si="1"/>
        <v>0</v>
      </c>
    </row>
    <row r="26" spans="1:10" x14ac:dyDescent="0.25">
      <c r="A26">
        <v>6</v>
      </c>
      <c r="B26">
        <v>1</v>
      </c>
      <c r="F26">
        <f t="shared" si="0"/>
        <v>1</v>
      </c>
      <c r="G26">
        <f t="shared" si="1"/>
        <v>0.51546391752577314</v>
      </c>
    </row>
    <row r="27" spans="1:10" x14ac:dyDescent="0.25">
      <c r="A27">
        <v>6.25</v>
      </c>
      <c r="B27">
        <v>0</v>
      </c>
      <c r="F27">
        <f t="shared" si="0"/>
        <v>0</v>
      </c>
      <c r="G27">
        <f t="shared" si="1"/>
        <v>0</v>
      </c>
    </row>
    <row r="28" spans="1:10" x14ac:dyDescent="0.25">
      <c r="A28">
        <v>6.5</v>
      </c>
      <c r="B28">
        <v>0</v>
      </c>
      <c r="F28">
        <f t="shared" si="0"/>
        <v>0</v>
      </c>
      <c r="G28">
        <f t="shared" si="1"/>
        <v>0</v>
      </c>
    </row>
    <row r="29" spans="1:10" x14ac:dyDescent="0.25">
      <c r="A29">
        <v>6.75</v>
      </c>
      <c r="B29">
        <v>0</v>
      </c>
      <c r="F29">
        <f t="shared" si="0"/>
        <v>0</v>
      </c>
      <c r="G29">
        <f t="shared" si="1"/>
        <v>0</v>
      </c>
    </row>
    <row r="30" spans="1:10" x14ac:dyDescent="0.25">
      <c r="A30">
        <v>7</v>
      </c>
      <c r="B30">
        <v>0</v>
      </c>
    </row>
    <row r="31" spans="1:10" x14ac:dyDescent="0.25">
      <c r="F31">
        <f>SUM(F2:F29)</f>
        <v>189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D1" workbookViewId="0">
      <selection activeCell="Q32" sqref="Q32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5</v>
      </c>
      <c r="K4">
        <f t="shared" si="2"/>
        <v>2.6178010471204187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15</v>
      </c>
      <c r="K5">
        <f t="shared" si="2"/>
        <v>7.8534031413612562</v>
      </c>
    </row>
    <row r="6" spans="1:11" x14ac:dyDescent="0.25">
      <c r="A6">
        <v>1</v>
      </c>
      <c r="B6">
        <v>2</v>
      </c>
      <c r="F6">
        <f t="shared" si="0"/>
        <v>2</v>
      </c>
      <c r="G6">
        <f t="shared" si="1"/>
        <v>1.0309278350515463</v>
      </c>
      <c r="I6">
        <v>2.5</v>
      </c>
      <c r="J6">
        <f>SUM(B10:B11)</f>
        <v>24</v>
      </c>
      <c r="K6">
        <f t="shared" si="2"/>
        <v>12.56544502617801</v>
      </c>
    </row>
    <row r="7" spans="1:11" x14ac:dyDescent="0.25">
      <c r="A7">
        <v>1.25</v>
      </c>
      <c r="B7">
        <v>3</v>
      </c>
      <c r="F7">
        <f t="shared" si="0"/>
        <v>3</v>
      </c>
      <c r="G7">
        <f t="shared" si="1"/>
        <v>1.5463917525773196</v>
      </c>
      <c r="I7">
        <v>3</v>
      </c>
      <c r="J7">
        <f>SUM(B12:B13)</f>
        <v>50</v>
      </c>
      <c r="K7">
        <f t="shared" si="2"/>
        <v>26.178010471204189</v>
      </c>
    </row>
    <row r="8" spans="1:11" x14ac:dyDescent="0.25">
      <c r="A8">
        <v>1.5</v>
      </c>
      <c r="B8">
        <v>4</v>
      </c>
      <c r="F8">
        <f t="shared" si="0"/>
        <v>4</v>
      </c>
      <c r="G8">
        <f t="shared" si="1"/>
        <v>2.0618556701030926</v>
      </c>
      <c r="I8">
        <v>3.5</v>
      </c>
      <c r="J8">
        <f>SUM(B14:B15)</f>
        <v>36</v>
      </c>
      <c r="K8">
        <f t="shared" si="2"/>
        <v>18.848167539267017</v>
      </c>
    </row>
    <row r="9" spans="1:11" x14ac:dyDescent="0.25">
      <c r="A9">
        <v>1.75</v>
      </c>
      <c r="B9">
        <v>11</v>
      </c>
      <c r="F9">
        <f t="shared" si="0"/>
        <v>11</v>
      </c>
      <c r="G9">
        <f t="shared" si="1"/>
        <v>5.6701030927835054</v>
      </c>
      <c r="I9">
        <v>4</v>
      </c>
      <c r="J9">
        <f>SUM(B16:B17)</f>
        <v>26</v>
      </c>
      <c r="K9">
        <f t="shared" si="2"/>
        <v>13.612565445026178</v>
      </c>
    </row>
    <row r="10" spans="1:11" x14ac:dyDescent="0.25">
      <c r="A10">
        <v>2</v>
      </c>
      <c r="B10">
        <v>7</v>
      </c>
      <c r="F10">
        <f t="shared" si="0"/>
        <v>7</v>
      </c>
      <c r="G10">
        <f t="shared" si="1"/>
        <v>3.608247422680412</v>
      </c>
      <c r="I10">
        <v>4.5</v>
      </c>
      <c r="J10">
        <f>SUM(B18:B19)</f>
        <v>18</v>
      </c>
      <c r="K10">
        <f t="shared" si="2"/>
        <v>9.4240837696335085</v>
      </c>
    </row>
    <row r="11" spans="1:11" x14ac:dyDescent="0.25">
      <c r="A11">
        <v>2.25</v>
      </c>
      <c r="B11">
        <v>17</v>
      </c>
      <c r="F11">
        <f t="shared" si="0"/>
        <v>17</v>
      </c>
      <c r="G11">
        <f t="shared" si="1"/>
        <v>8.7628865979381434</v>
      </c>
      <c r="I11">
        <v>5</v>
      </c>
      <c r="J11">
        <f>SUM(B20:B21)</f>
        <v>10</v>
      </c>
      <c r="K11">
        <f t="shared" si="2"/>
        <v>5.2356020942408374</v>
      </c>
    </row>
    <row r="12" spans="1:11" x14ac:dyDescent="0.25">
      <c r="A12">
        <v>2.5</v>
      </c>
      <c r="B12">
        <v>30</v>
      </c>
      <c r="F12">
        <f t="shared" si="0"/>
        <v>30</v>
      </c>
      <c r="G12">
        <f t="shared" si="1"/>
        <v>15.463917525773196</v>
      </c>
      <c r="I12">
        <v>5.5</v>
      </c>
      <c r="J12">
        <f>SUM(B22:B23)</f>
        <v>3</v>
      </c>
      <c r="K12">
        <f t="shared" si="2"/>
        <v>1.5706806282722512</v>
      </c>
    </row>
    <row r="13" spans="1:11" x14ac:dyDescent="0.25">
      <c r="A13">
        <v>2.75</v>
      </c>
      <c r="B13">
        <v>20</v>
      </c>
      <c r="F13">
        <f t="shared" si="0"/>
        <v>20</v>
      </c>
      <c r="G13">
        <f t="shared" si="1"/>
        <v>10.309278350515463</v>
      </c>
      <c r="I13">
        <v>6</v>
      </c>
      <c r="J13">
        <f>SUM(B24:B25)</f>
        <v>3</v>
      </c>
      <c r="K13">
        <f t="shared" si="2"/>
        <v>1.5706806282722512</v>
      </c>
    </row>
    <row r="14" spans="1:11" x14ac:dyDescent="0.25">
      <c r="A14">
        <v>3</v>
      </c>
      <c r="B14">
        <v>16</v>
      </c>
      <c r="F14">
        <f t="shared" si="0"/>
        <v>16</v>
      </c>
      <c r="G14">
        <f t="shared" si="1"/>
        <v>8.2474226804123703</v>
      </c>
      <c r="I14">
        <v>6.5</v>
      </c>
      <c r="J14">
        <f>SUM(B26:B27)</f>
        <v>1</v>
      </c>
      <c r="K14">
        <f t="shared" si="2"/>
        <v>0.52356020942408377</v>
      </c>
    </row>
    <row r="15" spans="1:11" x14ac:dyDescent="0.25">
      <c r="A15">
        <v>3.25</v>
      </c>
      <c r="B15">
        <v>20</v>
      </c>
      <c r="F15">
        <f t="shared" si="0"/>
        <v>20</v>
      </c>
      <c r="G15">
        <f t="shared" si="1"/>
        <v>10.309278350515463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12</v>
      </c>
      <c r="F16">
        <f t="shared" si="0"/>
        <v>12</v>
      </c>
      <c r="G16">
        <f t="shared" si="1"/>
        <v>6.1855670103092786</v>
      </c>
    </row>
    <row r="17" spans="1:10" x14ac:dyDescent="0.25">
      <c r="A17">
        <v>3.75</v>
      </c>
      <c r="B17">
        <v>14</v>
      </c>
      <c r="F17">
        <f t="shared" si="0"/>
        <v>14</v>
      </c>
      <c r="G17">
        <f t="shared" si="1"/>
        <v>7.216494845360824</v>
      </c>
      <c r="I17" t="s">
        <v>9</v>
      </c>
      <c r="J17">
        <f>SUM(J2:J15)</f>
        <v>191</v>
      </c>
    </row>
    <row r="18" spans="1:10" x14ac:dyDescent="0.25">
      <c r="A18">
        <v>4</v>
      </c>
      <c r="B18">
        <v>13</v>
      </c>
      <c r="F18">
        <f t="shared" si="0"/>
        <v>13</v>
      </c>
      <c r="G18">
        <f t="shared" si="1"/>
        <v>6.7010309278350517</v>
      </c>
    </row>
    <row r="19" spans="1:10" x14ac:dyDescent="0.25">
      <c r="A19">
        <v>4.25</v>
      </c>
      <c r="B19">
        <v>5</v>
      </c>
      <c r="F19">
        <f t="shared" si="0"/>
        <v>5</v>
      </c>
      <c r="G19">
        <f t="shared" si="1"/>
        <v>2.5773195876288657</v>
      </c>
    </row>
    <row r="20" spans="1:10" x14ac:dyDescent="0.25">
      <c r="A20">
        <v>4.5</v>
      </c>
      <c r="B20">
        <v>7</v>
      </c>
      <c r="F20">
        <f t="shared" si="0"/>
        <v>7</v>
      </c>
      <c r="G20">
        <f t="shared" si="1"/>
        <v>3.608247422680412</v>
      </c>
    </row>
    <row r="21" spans="1:10" x14ac:dyDescent="0.25">
      <c r="A21">
        <v>4.75</v>
      </c>
      <c r="B21">
        <v>3</v>
      </c>
      <c r="F21">
        <f t="shared" si="0"/>
        <v>3</v>
      </c>
      <c r="G21">
        <f t="shared" si="1"/>
        <v>1.5463917525773196</v>
      </c>
    </row>
    <row r="22" spans="1:10" x14ac:dyDescent="0.25">
      <c r="A22">
        <v>5</v>
      </c>
      <c r="B22">
        <v>2</v>
      </c>
      <c r="F22">
        <f t="shared" si="0"/>
        <v>2</v>
      </c>
      <c r="G22">
        <f t="shared" si="1"/>
        <v>1.0309278350515463</v>
      </c>
    </row>
    <row r="23" spans="1:10" x14ac:dyDescent="0.25">
      <c r="A23">
        <v>5.25</v>
      </c>
      <c r="B23">
        <v>1</v>
      </c>
      <c r="F23">
        <f t="shared" si="0"/>
        <v>1</v>
      </c>
      <c r="G23">
        <f t="shared" si="1"/>
        <v>0.51546391752577314</v>
      </c>
    </row>
    <row r="24" spans="1:10" x14ac:dyDescent="0.25">
      <c r="A24">
        <v>5.5</v>
      </c>
      <c r="B24">
        <v>2</v>
      </c>
      <c r="F24">
        <f t="shared" si="0"/>
        <v>2</v>
      </c>
      <c r="G24">
        <f t="shared" si="1"/>
        <v>1.0309278350515463</v>
      </c>
    </row>
    <row r="25" spans="1:10" x14ac:dyDescent="0.25">
      <c r="A25">
        <v>5.75</v>
      </c>
      <c r="B25">
        <v>1</v>
      </c>
      <c r="F25">
        <f t="shared" si="0"/>
        <v>1</v>
      </c>
      <c r="G25">
        <f t="shared" si="1"/>
        <v>0.51546391752577314</v>
      </c>
    </row>
    <row r="26" spans="1:10" x14ac:dyDescent="0.25">
      <c r="A26">
        <v>6</v>
      </c>
      <c r="B26">
        <v>1</v>
      </c>
      <c r="F26">
        <f t="shared" si="0"/>
        <v>1</v>
      </c>
      <c r="G26">
        <f t="shared" si="1"/>
        <v>0.51546391752577314</v>
      </c>
    </row>
    <row r="27" spans="1:10" x14ac:dyDescent="0.25">
      <c r="A27">
        <v>6.25</v>
      </c>
      <c r="B27">
        <v>0</v>
      </c>
      <c r="F27">
        <f t="shared" si="0"/>
        <v>0</v>
      </c>
      <c r="G27">
        <f t="shared" si="1"/>
        <v>0</v>
      </c>
    </row>
    <row r="28" spans="1:10" x14ac:dyDescent="0.25">
      <c r="A28">
        <v>6.5</v>
      </c>
      <c r="B28">
        <v>0</v>
      </c>
      <c r="F28">
        <f t="shared" si="0"/>
        <v>0</v>
      </c>
      <c r="G28">
        <f t="shared" si="1"/>
        <v>0</v>
      </c>
    </row>
    <row r="29" spans="1:10" x14ac:dyDescent="0.25">
      <c r="A29">
        <v>6.75</v>
      </c>
      <c r="B29">
        <v>0</v>
      </c>
      <c r="F29">
        <f t="shared" si="0"/>
        <v>0</v>
      </c>
      <c r="G29">
        <f t="shared" si="1"/>
        <v>0</v>
      </c>
    </row>
    <row r="30" spans="1:10" x14ac:dyDescent="0.25">
      <c r="A30">
        <v>7</v>
      </c>
      <c r="B30">
        <v>0</v>
      </c>
    </row>
    <row r="31" spans="1:10" x14ac:dyDescent="0.25">
      <c r="F31">
        <f>SUM(F2:F29)</f>
        <v>191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U28" sqref="U28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C2">
        <v>0</v>
      </c>
      <c r="D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C3">
        <v>0</v>
      </c>
      <c r="D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C4">
        <v>0</v>
      </c>
      <c r="D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4</v>
      </c>
      <c r="K4">
        <f t="shared" si="2"/>
        <v>3.4782608695652173</v>
      </c>
    </row>
    <row r="5" spans="1:11" x14ac:dyDescent="0.25">
      <c r="A5">
        <v>0.75</v>
      </c>
      <c r="B5">
        <v>0</v>
      </c>
      <c r="C5">
        <v>0</v>
      </c>
      <c r="D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10</v>
      </c>
      <c r="K5">
        <f t="shared" si="2"/>
        <v>8.695652173913043</v>
      </c>
    </row>
    <row r="6" spans="1:11" x14ac:dyDescent="0.25">
      <c r="A6">
        <v>1</v>
      </c>
      <c r="B6">
        <v>0</v>
      </c>
      <c r="C6">
        <v>4</v>
      </c>
      <c r="D6">
        <v>0</v>
      </c>
      <c r="F6">
        <f t="shared" si="0"/>
        <v>4</v>
      </c>
      <c r="G6">
        <f t="shared" si="1"/>
        <v>2.0618556701030926</v>
      </c>
      <c r="I6">
        <v>2.5</v>
      </c>
      <c r="J6">
        <f>SUM(B10:B11)</f>
        <v>35</v>
      </c>
      <c r="K6">
        <f t="shared" si="2"/>
        <v>30.434782608695656</v>
      </c>
    </row>
    <row r="7" spans="1:11" x14ac:dyDescent="0.25">
      <c r="A7">
        <v>1.25</v>
      </c>
      <c r="B7">
        <v>4</v>
      </c>
      <c r="C7">
        <v>6</v>
      </c>
      <c r="D7">
        <v>0</v>
      </c>
      <c r="F7">
        <f t="shared" si="0"/>
        <v>10</v>
      </c>
      <c r="G7">
        <f t="shared" si="1"/>
        <v>5.1546391752577314</v>
      </c>
      <c r="I7">
        <v>3</v>
      </c>
      <c r="J7">
        <f>SUM(B12:B13)</f>
        <v>35</v>
      </c>
      <c r="K7">
        <f t="shared" si="2"/>
        <v>30.434782608695656</v>
      </c>
    </row>
    <row r="8" spans="1:11" x14ac:dyDescent="0.25">
      <c r="A8">
        <v>1.5</v>
      </c>
      <c r="B8">
        <v>4</v>
      </c>
      <c r="C8">
        <v>5</v>
      </c>
      <c r="D8">
        <v>1</v>
      </c>
      <c r="F8">
        <f t="shared" si="0"/>
        <v>10</v>
      </c>
      <c r="G8">
        <f t="shared" si="1"/>
        <v>5.1546391752577314</v>
      </c>
      <c r="I8">
        <v>3.5</v>
      </c>
      <c r="J8">
        <f>SUM(B14:B15)</f>
        <v>15</v>
      </c>
      <c r="K8">
        <f t="shared" si="2"/>
        <v>13.043478260869565</v>
      </c>
    </row>
    <row r="9" spans="1:11" x14ac:dyDescent="0.25">
      <c r="A9">
        <v>1.75</v>
      </c>
      <c r="B9">
        <v>6</v>
      </c>
      <c r="C9">
        <v>2</v>
      </c>
      <c r="D9">
        <v>2</v>
      </c>
      <c r="F9">
        <f t="shared" si="0"/>
        <v>10</v>
      </c>
      <c r="G9">
        <f t="shared" si="1"/>
        <v>5.1546391752577314</v>
      </c>
      <c r="I9">
        <v>4</v>
      </c>
      <c r="J9">
        <f>SUM(B16:B17)</f>
        <v>4</v>
      </c>
      <c r="K9">
        <f t="shared" si="2"/>
        <v>3.4782608695652173</v>
      </c>
    </row>
    <row r="10" spans="1:11" x14ac:dyDescent="0.25">
      <c r="A10">
        <v>2</v>
      </c>
      <c r="B10">
        <v>12</v>
      </c>
      <c r="C10">
        <v>2</v>
      </c>
      <c r="D10">
        <v>2</v>
      </c>
      <c r="F10">
        <f t="shared" si="0"/>
        <v>16</v>
      </c>
      <c r="G10">
        <f t="shared" si="1"/>
        <v>8.2474226804123703</v>
      </c>
      <c r="I10">
        <v>4.5</v>
      </c>
      <c r="J10">
        <f>SUM(B18:B19)</f>
        <v>8</v>
      </c>
      <c r="K10">
        <f t="shared" si="2"/>
        <v>6.9565217391304346</v>
      </c>
    </row>
    <row r="11" spans="1:11" x14ac:dyDescent="0.25">
      <c r="A11">
        <v>2.25</v>
      </c>
      <c r="B11">
        <v>23</v>
      </c>
      <c r="C11">
        <v>7</v>
      </c>
      <c r="D11">
        <v>6</v>
      </c>
      <c r="F11">
        <f t="shared" si="0"/>
        <v>36</v>
      </c>
      <c r="G11">
        <f t="shared" si="1"/>
        <v>18.556701030927837</v>
      </c>
      <c r="I11">
        <v>5</v>
      </c>
      <c r="J11">
        <f>SUM(B20:B21)</f>
        <v>2</v>
      </c>
      <c r="K11">
        <f t="shared" si="2"/>
        <v>1.7391304347826086</v>
      </c>
    </row>
    <row r="12" spans="1:11" x14ac:dyDescent="0.25">
      <c r="A12">
        <v>2.5</v>
      </c>
      <c r="B12">
        <v>20</v>
      </c>
      <c r="C12">
        <v>7</v>
      </c>
      <c r="D12">
        <v>1</v>
      </c>
      <c r="F12">
        <f t="shared" si="0"/>
        <v>28</v>
      </c>
      <c r="G12">
        <f t="shared" si="1"/>
        <v>14.432989690721648</v>
      </c>
      <c r="I12">
        <v>5.5</v>
      </c>
      <c r="J12">
        <f>SUM(B22:B23)</f>
        <v>0</v>
      </c>
      <c r="K12">
        <f t="shared" si="2"/>
        <v>0</v>
      </c>
    </row>
    <row r="13" spans="1:11" x14ac:dyDescent="0.25">
      <c r="A13">
        <v>2.75</v>
      </c>
      <c r="B13">
        <v>15</v>
      </c>
      <c r="C13">
        <v>4</v>
      </c>
      <c r="D13">
        <v>3</v>
      </c>
      <c r="F13">
        <f t="shared" si="0"/>
        <v>22</v>
      </c>
      <c r="G13">
        <f t="shared" si="1"/>
        <v>11.340206185567011</v>
      </c>
      <c r="I13">
        <v>6</v>
      </c>
      <c r="J13">
        <f>SUM(B24:B25)</f>
        <v>2</v>
      </c>
      <c r="K13">
        <f t="shared" si="2"/>
        <v>1.7391304347826086</v>
      </c>
    </row>
    <row r="14" spans="1:11" x14ac:dyDescent="0.25">
      <c r="A14">
        <v>3</v>
      </c>
      <c r="B14">
        <v>11</v>
      </c>
      <c r="C14">
        <v>4</v>
      </c>
      <c r="D14">
        <v>2</v>
      </c>
      <c r="F14">
        <f t="shared" si="0"/>
        <v>17</v>
      </c>
      <c r="G14">
        <f t="shared" si="1"/>
        <v>8.7628865979381434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4</v>
      </c>
      <c r="C15">
        <v>4</v>
      </c>
      <c r="D15">
        <v>2</v>
      </c>
      <c r="F15">
        <f t="shared" si="0"/>
        <v>10</v>
      </c>
      <c r="G15">
        <f t="shared" si="1"/>
        <v>5.1546391752577314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3</v>
      </c>
      <c r="C16">
        <v>1</v>
      </c>
      <c r="D16">
        <v>1</v>
      </c>
      <c r="F16">
        <f t="shared" si="0"/>
        <v>5</v>
      </c>
      <c r="G16">
        <f t="shared" si="1"/>
        <v>2.5773195876288657</v>
      </c>
    </row>
    <row r="17" spans="1:10" x14ac:dyDescent="0.25">
      <c r="A17">
        <v>3.75</v>
      </c>
      <c r="B17">
        <v>1</v>
      </c>
      <c r="C17">
        <v>2</v>
      </c>
      <c r="D17">
        <v>1</v>
      </c>
      <c r="F17">
        <f t="shared" si="0"/>
        <v>4</v>
      </c>
      <c r="G17">
        <f t="shared" si="1"/>
        <v>2.0618556701030926</v>
      </c>
      <c r="I17" t="s">
        <v>9</v>
      </c>
      <c r="J17">
        <f>SUM(J2:J15)</f>
        <v>115</v>
      </c>
    </row>
    <row r="18" spans="1:10" x14ac:dyDescent="0.25">
      <c r="A18">
        <v>4</v>
      </c>
      <c r="B18">
        <v>6</v>
      </c>
      <c r="C18">
        <v>1</v>
      </c>
      <c r="D18">
        <v>1</v>
      </c>
      <c r="F18">
        <f t="shared" si="0"/>
        <v>8</v>
      </c>
      <c r="G18">
        <f t="shared" si="1"/>
        <v>4.1237113402061851</v>
      </c>
    </row>
    <row r="19" spans="1:10" x14ac:dyDescent="0.25">
      <c r="A19">
        <v>4.25</v>
      </c>
      <c r="B19">
        <v>2</v>
      </c>
      <c r="C19">
        <v>1</v>
      </c>
      <c r="D19">
        <v>2</v>
      </c>
      <c r="F19">
        <f t="shared" si="0"/>
        <v>5</v>
      </c>
      <c r="G19">
        <f t="shared" si="1"/>
        <v>2.5773195876288657</v>
      </c>
    </row>
    <row r="20" spans="1:10" x14ac:dyDescent="0.25">
      <c r="A20">
        <v>4.5</v>
      </c>
      <c r="B20">
        <v>1</v>
      </c>
      <c r="C20">
        <v>1</v>
      </c>
      <c r="D20">
        <v>0</v>
      </c>
      <c r="F20">
        <f t="shared" si="0"/>
        <v>2</v>
      </c>
      <c r="G20">
        <f t="shared" si="1"/>
        <v>1.0309278350515463</v>
      </c>
    </row>
    <row r="21" spans="1:10" x14ac:dyDescent="0.25">
      <c r="A21">
        <v>4.75</v>
      </c>
      <c r="B21">
        <v>1</v>
      </c>
      <c r="C21">
        <v>0</v>
      </c>
      <c r="D21">
        <v>0</v>
      </c>
      <c r="F21">
        <f t="shared" si="0"/>
        <v>1</v>
      </c>
      <c r="G21">
        <f t="shared" si="1"/>
        <v>0.51546391752577314</v>
      </c>
    </row>
    <row r="22" spans="1:10" x14ac:dyDescent="0.25">
      <c r="A22">
        <v>5</v>
      </c>
      <c r="B22">
        <v>0</v>
      </c>
      <c r="C22">
        <v>0</v>
      </c>
      <c r="D22">
        <v>0</v>
      </c>
      <c r="F22">
        <f t="shared" si="0"/>
        <v>0</v>
      </c>
      <c r="G22">
        <f t="shared" si="1"/>
        <v>0</v>
      </c>
    </row>
    <row r="23" spans="1:10" x14ac:dyDescent="0.25">
      <c r="A23">
        <v>5.25</v>
      </c>
      <c r="B23">
        <v>0</v>
      </c>
      <c r="C23">
        <v>0</v>
      </c>
      <c r="D23">
        <v>2</v>
      </c>
      <c r="F23">
        <f t="shared" si="0"/>
        <v>2</v>
      </c>
      <c r="G23">
        <f t="shared" si="1"/>
        <v>1.0309278350515463</v>
      </c>
    </row>
    <row r="24" spans="1:10" x14ac:dyDescent="0.25">
      <c r="A24">
        <v>5.5</v>
      </c>
      <c r="B24">
        <v>1</v>
      </c>
      <c r="C24">
        <v>0</v>
      </c>
      <c r="D24">
        <v>1</v>
      </c>
      <c r="F24">
        <f t="shared" si="0"/>
        <v>2</v>
      </c>
      <c r="G24">
        <f t="shared" si="1"/>
        <v>1.0309278350515463</v>
      </c>
    </row>
    <row r="25" spans="1:10" x14ac:dyDescent="0.25">
      <c r="A25">
        <v>5.75</v>
      </c>
      <c r="B25">
        <v>1</v>
      </c>
      <c r="C25">
        <v>0</v>
      </c>
      <c r="D25">
        <v>0</v>
      </c>
      <c r="F25">
        <f t="shared" si="0"/>
        <v>1</v>
      </c>
      <c r="G25">
        <f t="shared" si="1"/>
        <v>0.51546391752577314</v>
      </c>
    </row>
    <row r="26" spans="1:10" x14ac:dyDescent="0.25">
      <c r="A26">
        <v>6</v>
      </c>
      <c r="D26">
        <v>0</v>
      </c>
      <c r="F26">
        <f t="shared" si="0"/>
        <v>0</v>
      </c>
      <c r="G26">
        <f t="shared" si="1"/>
        <v>0</v>
      </c>
    </row>
    <row r="27" spans="1:10" x14ac:dyDescent="0.25">
      <c r="A27">
        <v>6.25</v>
      </c>
      <c r="D27">
        <v>0</v>
      </c>
      <c r="F27">
        <f t="shared" si="0"/>
        <v>0</v>
      </c>
      <c r="G27">
        <f t="shared" si="1"/>
        <v>0</v>
      </c>
    </row>
    <row r="28" spans="1:10" x14ac:dyDescent="0.25">
      <c r="A28">
        <v>6.5</v>
      </c>
      <c r="D28">
        <v>0</v>
      </c>
      <c r="F28">
        <f t="shared" si="0"/>
        <v>0</v>
      </c>
      <c r="G28">
        <f t="shared" si="1"/>
        <v>0</v>
      </c>
    </row>
    <row r="29" spans="1:10" x14ac:dyDescent="0.25">
      <c r="A29">
        <v>6.75</v>
      </c>
      <c r="D29">
        <v>1</v>
      </c>
      <c r="F29">
        <f t="shared" si="0"/>
        <v>1</v>
      </c>
      <c r="G29">
        <f t="shared" si="1"/>
        <v>0.51546391752577314</v>
      </c>
    </row>
    <row r="31" spans="1:10" x14ac:dyDescent="0.25">
      <c r="F31">
        <f>SUM(F2:F29)</f>
        <v>194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N32" sqref="N32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0</v>
      </c>
      <c r="K4">
        <f t="shared" si="2"/>
        <v>0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9</v>
      </c>
      <c r="K5">
        <f t="shared" si="2"/>
        <v>6.0810810810810816</v>
      </c>
    </row>
    <row r="6" spans="1:11" x14ac:dyDescent="0.25">
      <c r="A6">
        <v>1</v>
      </c>
      <c r="B6">
        <v>0</v>
      </c>
      <c r="F6">
        <f t="shared" si="0"/>
        <v>0</v>
      </c>
      <c r="G6">
        <f t="shared" si="1"/>
        <v>0</v>
      </c>
      <c r="I6">
        <v>2.5</v>
      </c>
      <c r="J6">
        <f>SUM(B10:B11)</f>
        <v>24</v>
      </c>
      <c r="K6">
        <f t="shared" si="2"/>
        <v>16.216216216216218</v>
      </c>
    </row>
    <row r="7" spans="1:11" x14ac:dyDescent="0.25">
      <c r="A7">
        <v>1.25</v>
      </c>
      <c r="B7">
        <v>0</v>
      </c>
      <c r="F7">
        <f t="shared" si="0"/>
        <v>0</v>
      </c>
      <c r="G7">
        <f t="shared" si="1"/>
        <v>0</v>
      </c>
      <c r="I7">
        <v>3</v>
      </c>
      <c r="J7">
        <f>SUM(B12:B13)</f>
        <v>51</v>
      </c>
      <c r="K7">
        <f t="shared" si="2"/>
        <v>34.45945945945946</v>
      </c>
    </row>
    <row r="8" spans="1:11" x14ac:dyDescent="0.25">
      <c r="A8">
        <v>1.5</v>
      </c>
      <c r="B8">
        <v>3</v>
      </c>
      <c r="F8">
        <f t="shared" si="0"/>
        <v>3</v>
      </c>
      <c r="G8">
        <f t="shared" si="1"/>
        <v>1.5463917525773196</v>
      </c>
      <c r="I8">
        <v>3.5</v>
      </c>
      <c r="J8">
        <f>SUM(B14:B15)</f>
        <v>35</v>
      </c>
      <c r="K8">
        <f t="shared" si="2"/>
        <v>23.648648648648649</v>
      </c>
    </row>
    <row r="9" spans="1:11" x14ac:dyDescent="0.25">
      <c r="A9">
        <v>1.75</v>
      </c>
      <c r="B9">
        <v>6</v>
      </c>
      <c r="F9">
        <f t="shared" si="0"/>
        <v>6</v>
      </c>
      <c r="G9">
        <f t="shared" si="1"/>
        <v>3.0927835051546393</v>
      </c>
      <c r="I9">
        <v>4</v>
      </c>
      <c r="J9">
        <f>SUM(B16:B17)</f>
        <v>20</v>
      </c>
      <c r="K9">
        <f t="shared" si="2"/>
        <v>13.513513513513514</v>
      </c>
    </row>
    <row r="10" spans="1:11" x14ac:dyDescent="0.25">
      <c r="A10">
        <v>2</v>
      </c>
      <c r="B10">
        <v>11</v>
      </c>
      <c r="F10">
        <f t="shared" si="0"/>
        <v>11</v>
      </c>
      <c r="G10">
        <f t="shared" si="1"/>
        <v>5.6701030927835054</v>
      </c>
      <c r="I10">
        <v>4.5</v>
      </c>
      <c r="J10">
        <f>SUM(B18:B19)</f>
        <v>6</v>
      </c>
      <c r="K10">
        <f t="shared" si="2"/>
        <v>4.0540540540540544</v>
      </c>
    </row>
    <row r="11" spans="1:11" x14ac:dyDescent="0.25">
      <c r="A11">
        <v>2.25</v>
      </c>
      <c r="B11">
        <v>13</v>
      </c>
      <c r="F11">
        <f t="shared" si="0"/>
        <v>13</v>
      </c>
      <c r="G11">
        <f t="shared" si="1"/>
        <v>6.7010309278350517</v>
      </c>
      <c r="I11">
        <v>5</v>
      </c>
      <c r="J11">
        <f>SUM(B20:B21)</f>
        <v>0</v>
      </c>
      <c r="K11">
        <f t="shared" si="2"/>
        <v>0</v>
      </c>
    </row>
    <row r="12" spans="1:11" x14ac:dyDescent="0.25">
      <c r="A12">
        <v>2.5</v>
      </c>
      <c r="B12">
        <v>20</v>
      </c>
      <c r="F12">
        <f t="shared" si="0"/>
        <v>20</v>
      </c>
      <c r="G12">
        <f t="shared" si="1"/>
        <v>10.309278350515463</v>
      </c>
      <c r="I12">
        <v>5.5</v>
      </c>
      <c r="J12">
        <f>SUM(B22:B23)</f>
        <v>2</v>
      </c>
      <c r="K12">
        <f t="shared" si="2"/>
        <v>1.3513513513513513</v>
      </c>
    </row>
    <row r="13" spans="1:11" x14ac:dyDescent="0.25">
      <c r="A13">
        <v>2.75</v>
      </c>
      <c r="B13">
        <v>31</v>
      </c>
      <c r="F13">
        <f t="shared" si="0"/>
        <v>31</v>
      </c>
      <c r="G13">
        <f t="shared" si="1"/>
        <v>15.979381443298967</v>
      </c>
      <c r="I13">
        <v>6</v>
      </c>
      <c r="J13">
        <f>SUM(B24:B25)</f>
        <v>1</v>
      </c>
      <c r="K13">
        <f t="shared" si="2"/>
        <v>0.67567567567567566</v>
      </c>
    </row>
    <row r="14" spans="1:11" x14ac:dyDescent="0.25">
      <c r="A14">
        <v>3</v>
      </c>
      <c r="B14">
        <v>19</v>
      </c>
      <c r="F14">
        <f t="shared" si="0"/>
        <v>19</v>
      </c>
      <c r="G14">
        <f t="shared" si="1"/>
        <v>9.7938144329896915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16</v>
      </c>
      <c r="F15">
        <f t="shared" si="0"/>
        <v>16</v>
      </c>
      <c r="G15">
        <f t="shared" si="1"/>
        <v>8.2474226804123703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11</v>
      </c>
      <c r="F16">
        <f t="shared" si="0"/>
        <v>11</v>
      </c>
      <c r="G16">
        <f t="shared" si="1"/>
        <v>5.6701030927835054</v>
      </c>
    </row>
    <row r="17" spans="1:10" x14ac:dyDescent="0.25">
      <c r="A17">
        <v>3.75</v>
      </c>
      <c r="B17">
        <v>9</v>
      </c>
      <c r="F17">
        <f t="shared" si="0"/>
        <v>9</v>
      </c>
      <c r="G17">
        <f t="shared" si="1"/>
        <v>4.6391752577319592</v>
      </c>
      <c r="I17" t="s">
        <v>9</v>
      </c>
      <c r="J17">
        <f>SUM(J2:J15)</f>
        <v>148</v>
      </c>
    </row>
    <row r="18" spans="1:10" x14ac:dyDescent="0.25">
      <c r="A18">
        <v>4</v>
      </c>
      <c r="B18">
        <v>5</v>
      </c>
      <c r="F18">
        <f t="shared" si="0"/>
        <v>5</v>
      </c>
      <c r="G18">
        <f t="shared" si="1"/>
        <v>2.5773195876288657</v>
      </c>
    </row>
    <row r="19" spans="1:10" x14ac:dyDescent="0.25">
      <c r="A19">
        <v>4.25</v>
      </c>
      <c r="B19">
        <v>1</v>
      </c>
      <c r="F19">
        <f t="shared" si="0"/>
        <v>1</v>
      </c>
      <c r="G19">
        <f t="shared" si="1"/>
        <v>0.51546391752577314</v>
      </c>
    </row>
    <row r="20" spans="1:10" x14ac:dyDescent="0.25">
      <c r="A20">
        <v>4.5</v>
      </c>
      <c r="B20">
        <v>0</v>
      </c>
      <c r="F20">
        <f t="shared" si="0"/>
        <v>0</v>
      </c>
      <c r="G20">
        <f t="shared" si="1"/>
        <v>0</v>
      </c>
    </row>
    <row r="21" spans="1:10" x14ac:dyDescent="0.25">
      <c r="A21">
        <v>4.75</v>
      </c>
      <c r="B21">
        <v>0</v>
      </c>
      <c r="F21">
        <f t="shared" si="0"/>
        <v>0</v>
      </c>
      <c r="G21">
        <f t="shared" si="1"/>
        <v>0</v>
      </c>
    </row>
    <row r="22" spans="1:10" x14ac:dyDescent="0.25">
      <c r="A22">
        <v>5</v>
      </c>
      <c r="B22">
        <v>1</v>
      </c>
      <c r="F22">
        <f t="shared" si="0"/>
        <v>1</v>
      </c>
      <c r="G22">
        <f t="shared" si="1"/>
        <v>0.51546391752577314</v>
      </c>
    </row>
    <row r="23" spans="1:10" x14ac:dyDescent="0.25">
      <c r="A23">
        <v>5.25</v>
      </c>
      <c r="B23">
        <v>1</v>
      </c>
      <c r="F23">
        <f t="shared" si="0"/>
        <v>1</v>
      </c>
      <c r="G23">
        <f t="shared" si="1"/>
        <v>0.51546391752577314</v>
      </c>
    </row>
    <row r="24" spans="1:10" x14ac:dyDescent="0.25">
      <c r="A24">
        <v>5.5</v>
      </c>
      <c r="B24">
        <v>1</v>
      </c>
      <c r="F24">
        <f t="shared" si="0"/>
        <v>1</v>
      </c>
      <c r="G24">
        <f t="shared" si="1"/>
        <v>0.51546391752577314</v>
      </c>
    </row>
    <row r="25" spans="1:10" x14ac:dyDescent="0.25">
      <c r="A25">
        <v>5.75</v>
      </c>
      <c r="B25">
        <v>0</v>
      </c>
      <c r="F25">
        <f t="shared" si="0"/>
        <v>0</v>
      </c>
      <c r="G25">
        <f t="shared" si="1"/>
        <v>0</v>
      </c>
    </row>
    <row r="26" spans="1:10" x14ac:dyDescent="0.25">
      <c r="A26">
        <v>6</v>
      </c>
      <c r="B26">
        <v>0</v>
      </c>
      <c r="F26">
        <f t="shared" si="0"/>
        <v>0</v>
      </c>
      <c r="G26">
        <f t="shared" si="1"/>
        <v>0</v>
      </c>
    </row>
    <row r="27" spans="1:10" x14ac:dyDescent="0.25">
      <c r="F27">
        <f t="shared" si="0"/>
        <v>0</v>
      </c>
      <c r="G27">
        <f t="shared" si="1"/>
        <v>0</v>
      </c>
    </row>
    <row r="28" spans="1:10" x14ac:dyDescent="0.25">
      <c r="F28">
        <f t="shared" si="0"/>
        <v>0</v>
      </c>
      <c r="G28">
        <f t="shared" si="1"/>
        <v>0</v>
      </c>
    </row>
    <row r="29" spans="1:10" x14ac:dyDescent="0.25">
      <c r="F29">
        <f t="shared" si="0"/>
        <v>0</v>
      </c>
      <c r="G29">
        <f t="shared" si="1"/>
        <v>0</v>
      </c>
    </row>
    <row r="31" spans="1:10" x14ac:dyDescent="0.25">
      <c r="F31">
        <f>SUM(F2:F29)</f>
        <v>148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17" sqref="I17:J17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0</v>
      </c>
      <c r="K4">
        <f t="shared" si="2"/>
        <v>0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7</v>
      </c>
      <c r="K5">
        <f t="shared" si="2"/>
        <v>3.8461538461538463</v>
      </c>
    </row>
    <row r="6" spans="1:11" x14ac:dyDescent="0.25">
      <c r="A6">
        <v>1</v>
      </c>
      <c r="B6">
        <v>0</v>
      </c>
      <c r="F6">
        <f t="shared" si="0"/>
        <v>0</v>
      </c>
      <c r="G6">
        <f t="shared" si="1"/>
        <v>0</v>
      </c>
      <c r="I6">
        <v>2.5</v>
      </c>
      <c r="J6">
        <f>SUM(B10:B11)</f>
        <v>21</v>
      </c>
      <c r="K6">
        <f t="shared" si="2"/>
        <v>11.538461538461538</v>
      </c>
    </row>
    <row r="7" spans="1:11" x14ac:dyDescent="0.25">
      <c r="A7">
        <v>1.25</v>
      </c>
      <c r="B7">
        <v>0</v>
      </c>
      <c r="F7">
        <f t="shared" si="0"/>
        <v>0</v>
      </c>
      <c r="G7">
        <f t="shared" si="1"/>
        <v>0</v>
      </c>
      <c r="I7">
        <v>3</v>
      </c>
      <c r="J7">
        <f>SUM(B12:B13)</f>
        <v>42</v>
      </c>
      <c r="K7">
        <f t="shared" si="2"/>
        <v>23.076923076923077</v>
      </c>
    </row>
    <row r="8" spans="1:11" x14ac:dyDescent="0.25">
      <c r="A8">
        <v>1.5</v>
      </c>
      <c r="B8">
        <v>3</v>
      </c>
      <c r="F8">
        <f t="shared" si="0"/>
        <v>3</v>
      </c>
      <c r="G8">
        <f t="shared" si="1"/>
        <v>1.5463917525773196</v>
      </c>
      <c r="I8">
        <v>3.5</v>
      </c>
      <c r="J8">
        <f>SUM(B14:B15)</f>
        <v>40</v>
      </c>
      <c r="K8">
        <f t="shared" si="2"/>
        <v>21.978021978021978</v>
      </c>
    </row>
    <row r="9" spans="1:11" x14ac:dyDescent="0.25">
      <c r="A9">
        <v>1.75</v>
      </c>
      <c r="B9">
        <v>4</v>
      </c>
      <c r="F9">
        <f t="shared" si="0"/>
        <v>4</v>
      </c>
      <c r="G9">
        <f t="shared" si="1"/>
        <v>2.0618556701030926</v>
      </c>
      <c r="I9">
        <v>4</v>
      </c>
      <c r="J9">
        <f>SUM(B16:B17)</f>
        <v>36</v>
      </c>
      <c r="K9">
        <f t="shared" si="2"/>
        <v>19.780219780219781</v>
      </c>
    </row>
    <row r="10" spans="1:11" x14ac:dyDescent="0.25">
      <c r="A10">
        <v>2</v>
      </c>
      <c r="B10">
        <v>6</v>
      </c>
      <c r="F10">
        <f t="shared" si="0"/>
        <v>6</v>
      </c>
      <c r="G10">
        <f t="shared" si="1"/>
        <v>3.0927835051546393</v>
      </c>
      <c r="I10">
        <v>4.5</v>
      </c>
      <c r="J10">
        <f>SUM(B18:B19)</f>
        <v>16</v>
      </c>
      <c r="K10">
        <f t="shared" si="2"/>
        <v>8.791208791208792</v>
      </c>
    </row>
    <row r="11" spans="1:11" x14ac:dyDescent="0.25">
      <c r="A11">
        <v>2.25</v>
      </c>
      <c r="B11">
        <v>15</v>
      </c>
      <c r="F11">
        <f t="shared" si="0"/>
        <v>15</v>
      </c>
      <c r="G11">
        <f t="shared" si="1"/>
        <v>7.731958762886598</v>
      </c>
      <c r="I11">
        <v>5</v>
      </c>
      <c r="J11">
        <f>SUM(B20:B21)</f>
        <v>10</v>
      </c>
      <c r="K11">
        <f t="shared" si="2"/>
        <v>5.4945054945054945</v>
      </c>
    </row>
    <row r="12" spans="1:11" x14ac:dyDescent="0.25">
      <c r="A12">
        <v>2.5</v>
      </c>
      <c r="B12">
        <v>18</v>
      </c>
      <c r="F12">
        <f t="shared" si="0"/>
        <v>18</v>
      </c>
      <c r="G12">
        <f t="shared" si="1"/>
        <v>9.2783505154639183</v>
      </c>
      <c r="I12">
        <v>5.5</v>
      </c>
      <c r="J12">
        <f>SUM(B22:B23)</f>
        <v>5</v>
      </c>
      <c r="K12">
        <f t="shared" si="2"/>
        <v>2.7472527472527473</v>
      </c>
    </row>
    <row r="13" spans="1:11" x14ac:dyDescent="0.25">
      <c r="A13">
        <v>2.75</v>
      </c>
      <c r="B13">
        <v>24</v>
      </c>
      <c r="F13">
        <f t="shared" si="0"/>
        <v>24</v>
      </c>
      <c r="G13">
        <f t="shared" si="1"/>
        <v>12.371134020618557</v>
      </c>
      <c r="I13">
        <v>6</v>
      </c>
      <c r="J13">
        <f>SUM(B24:B25)</f>
        <v>5</v>
      </c>
      <c r="K13">
        <f t="shared" si="2"/>
        <v>2.7472527472527473</v>
      </c>
    </row>
    <row r="14" spans="1:11" x14ac:dyDescent="0.25">
      <c r="A14">
        <v>3</v>
      </c>
      <c r="B14">
        <v>18</v>
      </c>
      <c r="F14">
        <f t="shared" si="0"/>
        <v>18</v>
      </c>
      <c r="G14">
        <f t="shared" si="1"/>
        <v>9.2783505154639183</v>
      </c>
      <c r="I14">
        <v>6.5</v>
      </c>
      <c r="J14">
        <f>SUM(B26:B27)</f>
        <v>0</v>
      </c>
      <c r="K14">
        <f t="shared" si="2"/>
        <v>0</v>
      </c>
    </row>
    <row r="15" spans="1:11" x14ac:dyDescent="0.25">
      <c r="A15">
        <v>3.25</v>
      </c>
      <c r="B15">
        <v>22</v>
      </c>
      <c r="F15">
        <f t="shared" si="0"/>
        <v>22</v>
      </c>
      <c r="G15">
        <f t="shared" si="1"/>
        <v>11.340206185567011</v>
      </c>
      <c r="I15">
        <v>7</v>
      </c>
      <c r="J15">
        <f>SUM(B28:B29)</f>
        <v>0</v>
      </c>
      <c r="K15">
        <f t="shared" si="2"/>
        <v>0</v>
      </c>
    </row>
    <row r="16" spans="1:11" x14ac:dyDescent="0.25">
      <c r="A16">
        <v>3.5</v>
      </c>
      <c r="B16">
        <v>17</v>
      </c>
      <c r="F16">
        <f t="shared" si="0"/>
        <v>17</v>
      </c>
      <c r="G16">
        <f t="shared" si="1"/>
        <v>8.7628865979381434</v>
      </c>
    </row>
    <row r="17" spans="1:10" x14ac:dyDescent="0.25">
      <c r="A17">
        <v>3.75</v>
      </c>
      <c r="B17">
        <v>19</v>
      </c>
      <c r="F17">
        <f t="shared" si="0"/>
        <v>19</v>
      </c>
      <c r="G17">
        <f t="shared" si="1"/>
        <v>9.7938144329896915</v>
      </c>
      <c r="I17" t="s">
        <v>9</v>
      </c>
      <c r="J17">
        <f>SUM(J2:J15)</f>
        <v>182</v>
      </c>
    </row>
    <row r="18" spans="1:10" x14ac:dyDescent="0.25">
      <c r="A18">
        <v>4</v>
      </c>
      <c r="B18">
        <v>9</v>
      </c>
      <c r="F18">
        <f t="shared" si="0"/>
        <v>9</v>
      </c>
      <c r="G18">
        <f t="shared" si="1"/>
        <v>4.6391752577319592</v>
      </c>
    </row>
    <row r="19" spans="1:10" x14ac:dyDescent="0.25">
      <c r="A19">
        <v>4.25</v>
      </c>
      <c r="B19">
        <v>7</v>
      </c>
      <c r="F19">
        <f t="shared" si="0"/>
        <v>7</v>
      </c>
      <c r="G19">
        <f t="shared" si="1"/>
        <v>3.608247422680412</v>
      </c>
    </row>
    <row r="20" spans="1:10" x14ac:dyDescent="0.25">
      <c r="A20">
        <v>4.5</v>
      </c>
      <c r="B20">
        <v>4</v>
      </c>
      <c r="F20">
        <f t="shared" si="0"/>
        <v>4</v>
      </c>
      <c r="G20">
        <f t="shared" si="1"/>
        <v>2.0618556701030926</v>
      </c>
    </row>
    <row r="21" spans="1:10" x14ac:dyDescent="0.25">
      <c r="A21">
        <v>4.75</v>
      </c>
      <c r="B21">
        <v>6</v>
      </c>
      <c r="F21">
        <f t="shared" si="0"/>
        <v>6</v>
      </c>
      <c r="G21">
        <f t="shared" si="1"/>
        <v>3.0927835051546393</v>
      </c>
    </row>
    <row r="22" spans="1:10" x14ac:dyDescent="0.25">
      <c r="A22">
        <v>5</v>
      </c>
      <c r="B22">
        <v>2</v>
      </c>
      <c r="F22">
        <f t="shared" si="0"/>
        <v>2</v>
      </c>
      <c r="G22">
        <f t="shared" si="1"/>
        <v>1.0309278350515463</v>
      </c>
    </row>
    <row r="23" spans="1:10" x14ac:dyDescent="0.25">
      <c r="A23">
        <v>5.25</v>
      </c>
      <c r="B23">
        <v>3</v>
      </c>
      <c r="F23">
        <f t="shared" si="0"/>
        <v>3</v>
      </c>
      <c r="G23">
        <f t="shared" si="1"/>
        <v>1.5463917525773196</v>
      </c>
    </row>
    <row r="24" spans="1:10" x14ac:dyDescent="0.25">
      <c r="A24">
        <v>5.5</v>
      </c>
      <c r="B24">
        <v>4</v>
      </c>
      <c r="F24">
        <f t="shared" si="0"/>
        <v>4</v>
      </c>
      <c r="G24">
        <f t="shared" si="1"/>
        <v>2.0618556701030926</v>
      </c>
    </row>
    <row r="25" spans="1:10" x14ac:dyDescent="0.25">
      <c r="A25">
        <v>5.75</v>
      </c>
      <c r="B25">
        <v>1</v>
      </c>
      <c r="F25">
        <f t="shared" si="0"/>
        <v>1</v>
      </c>
      <c r="G25">
        <f t="shared" si="1"/>
        <v>0.51546391752577314</v>
      </c>
    </row>
    <row r="26" spans="1:10" x14ac:dyDescent="0.25">
      <c r="A26">
        <v>6</v>
      </c>
      <c r="B26">
        <v>0</v>
      </c>
      <c r="F26">
        <f t="shared" si="0"/>
        <v>0</v>
      </c>
      <c r="G26">
        <f t="shared" si="1"/>
        <v>0</v>
      </c>
    </row>
    <row r="27" spans="1:10" x14ac:dyDescent="0.25">
      <c r="F27">
        <f t="shared" si="0"/>
        <v>0</v>
      </c>
      <c r="G27">
        <f t="shared" si="1"/>
        <v>0</v>
      </c>
    </row>
    <row r="28" spans="1:10" x14ac:dyDescent="0.25">
      <c r="F28">
        <f t="shared" si="0"/>
        <v>0</v>
      </c>
      <c r="G28">
        <f t="shared" si="1"/>
        <v>0</v>
      </c>
    </row>
    <row r="29" spans="1:10" x14ac:dyDescent="0.25">
      <c r="F29">
        <f t="shared" si="0"/>
        <v>0</v>
      </c>
      <c r="G29">
        <f t="shared" si="1"/>
        <v>0</v>
      </c>
    </row>
    <row r="31" spans="1:10" x14ac:dyDescent="0.25">
      <c r="F31">
        <f>SUM(F2:F29)</f>
        <v>182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O39" sqref="O39"/>
    </sheetView>
  </sheetViews>
  <sheetFormatPr defaultRowHeight="15" x14ac:dyDescent="0.25"/>
  <cols>
    <col min="2" max="2" width="10.5703125" bestFit="1" customWidth="1"/>
    <col min="3" max="3" width="18" bestFit="1" customWidth="1"/>
    <col min="4" max="4" width="11.5703125" bestFit="1" customWidth="1"/>
  </cols>
  <sheetData>
    <row r="1" spans="1:11" x14ac:dyDescent="0.25">
      <c r="A1" t="s">
        <v>0</v>
      </c>
      <c r="F1" t="s">
        <v>4</v>
      </c>
      <c r="G1" t="s">
        <v>5</v>
      </c>
      <c r="I1" t="s">
        <v>0</v>
      </c>
      <c r="J1" t="s">
        <v>4</v>
      </c>
    </row>
    <row r="2" spans="1:11" x14ac:dyDescent="0.25">
      <c r="A2">
        <v>0</v>
      </c>
      <c r="B2">
        <v>0</v>
      </c>
      <c r="F2">
        <f>SUM(B2,C2,D2)</f>
        <v>0</v>
      </c>
      <c r="G2">
        <f>F2/194*100</f>
        <v>0</v>
      </c>
      <c r="I2">
        <v>0.5</v>
      </c>
      <c r="J2">
        <f>SUM(B2:B3)</f>
        <v>0</v>
      </c>
      <c r="K2">
        <f>J2/J$17*100</f>
        <v>0</v>
      </c>
    </row>
    <row r="3" spans="1:11" x14ac:dyDescent="0.25">
      <c r="A3">
        <v>0.25</v>
      </c>
      <c r="B3">
        <v>0</v>
      </c>
      <c r="F3">
        <f t="shared" ref="F3:F29" si="0">SUM(B3,C3,D3)</f>
        <v>0</v>
      </c>
      <c r="G3">
        <f t="shared" ref="G3:G29" si="1">F3/194*100</f>
        <v>0</v>
      </c>
      <c r="I3">
        <v>1</v>
      </c>
      <c r="J3">
        <f>SUM(B4:B5)</f>
        <v>0</v>
      </c>
      <c r="K3">
        <f t="shared" ref="K3:K15" si="2">J3/J$17*100</f>
        <v>0</v>
      </c>
    </row>
    <row r="4" spans="1:11" x14ac:dyDescent="0.25">
      <c r="A4">
        <v>0.5</v>
      </c>
      <c r="B4">
        <v>0</v>
      </c>
      <c r="F4">
        <f t="shared" si="0"/>
        <v>0</v>
      </c>
      <c r="G4">
        <f t="shared" si="1"/>
        <v>0</v>
      </c>
      <c r="I4">
        <v>1.5</v>
      </c>
      <c r="J4">
        <f>SUM(B6:B7)</f>
        <v>0</v>
      </c>
      <c r="K4">
        <f t="shared" si="2"/>
        <v>0</v>
      </c>
    </row>
    <row r="5" spans="1:11" x14ac:dyDescent="0.25">
      <c r="A5">
        <v>0.75</v>
      </c>
      <c r="B5">
        <v>0</v>
      </c>
      <c r="F5">
        <f t="shared" si="0"/>
        <v>0</v>
      </c>
      <c r="G5">
        <f t="shared" si="1"/>
        <v>0</v>
      </c>
      <c r="I5">
        <v>2</v>
      </c>
      <c r="J5">
        <f>SUM(B8:B9)</f>
        <v>1</v>
      </c>
      <c r="K5">
        <f t="shared" si="2"/>
        <v>0.68027210884353739</v>
      </c>
    </row>
    <row r="6" spans="1:11" x14ac:dyDescent="0.25">
      <c r="A6">
        <v>1</v>
      </c>
      <c r="B6">
        <v>0</v>
      </c>
      <c r="F6">
        <f t="shared" si="0"/>
        <v>0</v>
      </c>
      <c r="G6">
        <f t="shared" si="1"/>
        <v>0</v>
      </c>
      <c r="I6">
        <v>2.5</v>
      </c>
      <c r="J6">
        <f>SUM(B10:B11)</f>
        <v>12</v>
      </c>
      <c r="K6">
        <f t="shared" si="2"/>
        <v>8.1632653061224492</v>
      </c>
    </row>
    <row r="7" spans="1:11" x14ac:dyDescent="0.25">
      <c r="A7">
        <v>1.25</v>
      </c>
      <c r="B7">
        <v>0</v>
      </c>
      <c r="F7">
        <f t="shared" si="0"/>
        <v>0</v>
      </c>
      <c r="G7">
        <f t="shared" si="1"/>
        <v>0</v>
      </c>
      <c r="I7">
        <v>3</v>
      </c>
      <c r="J7">
        <f>SUM(B12:B13)</f>
        <v>25</v>
      </c>
      <c r="K7">
        <f t="shared" si="2"/>
        <v>17.006802721088434</v>
      </c>
    </row>
    <row r="8" spans="1:11" x14ac:dyDescent="0.25">
      <c r="A8">
        <v>1.5</v>
      </c>
      <c r="B8">
        <v>0</v>
      </c>
      <c r="F8">
        <f t="shared" si="0"/>
        <v>0</v>
      </c>
      <c r="G8">
        <f t="shared" si="1"/>
        <v>0</v>
      </c>
      <c r="I8">
        <v>3.5</v>
      </c>
      <c r="J8">
        <f>SUM(B14:B15)</f>
        <v>26</v>
      </c>
      <c r="K8">
        <f t="shared" si="2"/>
        <v>17.687074829931973</v>
      </c>
    </row>
    <row r="9" spans="1:11" x14ac:dyDescent="0.25">
      <c r="A9">
        <v>1.75</v>
      </c>
      <c r="B9">
        <v>1</v>
      </c>
      <c r="F9">
        <f t="shared" si="0"/>
        <v>1</v>
      </c>
      <c r="G9">
        <f t="shared" si="1"/>
        <v>0.51546391752577314</v>
      </c>
      <c r="I9">
        <v>4</v>
      </c>
      <c r="J9">
        <f>SUM(B16:B17)</f>
        <v>17</v>
      </c>
      <c r="K9">
        <f t="shared" si="2"/>
        <v>11.564625850340136</v>
      </c>
    </row>
    <row r="10" spans="1:11" x14ac:dyDescent="0.25">
      <c r="A10">
        <v>2</v>
      </c>
      <c r="B10">
        <v>6</v>
      </c>
      <c r="F10">
        <f t="shared" si="0"/>
        <v>6</v>
      </c>
      <c r="G10">
        <f t="shared" si="1"/>
        <v>3.0927835051546393</v>
      </c>
      <c r="I10">
        <v>4.5</v>
      </c>
      <c r="J10">
        <f>SUM(B18:B19)</f>
        <v>30</v>
      </c>
      <c r="K10">
        <f t="shared" si="2"/>
        <v>20.408163265306122</v>
      </c>
    </row>
    <row r="11" spans="1:11" x14ac:dyDescent="0.25">
      <c r="A11">
        <v>2.25</v>
      </c>
      <c r="B11">
        <v>6</v>
      </c>
      <c r="F11">
        <f t="shared" si="0"/>
        <v>6</v>
      </c>
      <c r="G11">
        <f t="shared" si="1"/>
        <v>3.0927835051546393</v>
      </c>
      <c r="I11">
        <v>5</v>
      </c>
      <c r="J11">
        <f>SUM(B20:B21)</f>
        <v>18</v>
      </c>
      <c r="K11">
        <f t="shared" si="2"/>
        <v>12.244897959183673</v>
      </c>
    </row>
    <row r="12" spans="1:11" x14ac:dyDescent="0.25">
      <c r="A12">
        <v>2.5</v>
      </c>
      <c r="B12">
        <v>14</v>
      </c>
      <c r="F12">
        <f t="shared" si="0"/>
        <v>14</v>
      </c>
      <c r="G12">
        <f t="shared" si="1"/>
        <v>7.216494845360824</v>
      </c>
      <c r="I12">
        <v>5.5</v>
      </c>
      <c r="J12">
        <f>SUM(B22:B23)</f>
        <v>6</v>
      </c>
      <c r="K12">
        <f t="shared" si="2"/>
        <v>4.0816326530612246</v>
      </c>
    </row>
    <row r="13" spans="1:11" x14ac:dyDescent="0.25">
      <c r="A13">
        <v>2.75</v>
      </c>
      <c r="B13">
        <v>11</v>
      </c>
      <c r="F13">
        <f t="shared" si="0"/>
        <v>11</v>
      </c>
      <c r="G13">
        <f t="shared" si="1"/>
        <v>5.6701030927835054</v>
      </c>
      <c r="I13">
        <v>6</v>
      </c>
      <c r="J13">
        <f>SUM(B24:B25)</f>
        <v>9</v>
      </c>
      <c r="K13">
        <f t="shared" si="2"/>
        <v>6.1224489795918364</v>
      </c>
    </row>
    <row r="14" spans="1:11" x14ac:dyDescent="0.25">
      <c r="A14">
        <v>3</v>
      </c>
      <c r="B14">
        <v>10</v>
      </c>
      <c r="F14">
        <f t="shared" si="0"/>
        <v>10</v>
      </c>
      <c r="G14">
        <f t="shared" si="1"/>
        <v>5.1546391752577314</v>
      </c>
      <c r="I14">
        <v>6.5</v>
      </c>
      <c r="J14">
        <f>SUM(B26:B27)</f>
        <v>2</v>
      </c>
      <c r="K14">
        <f t="shared" si="2"/>
        <v>1.3605442176870748</v>
      </c>
    </row>
    <row r="15" spans="1:11" x14ac:dyDescent="0.25">
      <c r="A15">
        <v>3.25</v>
      </c>
      <c r="B15">
        <v>16</v>
      </c>
      <c r="F15">
        <f t="shared" si="0"/>
        <v>16</v>
      </c>
      <c r="G15">
        <f t="shared" si="1"/>
        <v>8.2474226804123703</v>
      </c>
      <c r="I15">
        <v>7</v>
      </c>
      <c r="J15">
        <f>SUM(B28:B29)</f>
        <v>1</v>
      </c>
      <c r="K15">
        <f t="shared" si="2"/>
        <v>0.68027210884353739</v>
      </c>
    </row>
    <row r="16" spans="1:11" x14ac:dyDescent="0.25">
      <c r="A16">
        <v>3.5</v>
      </c>
      <c r="B16">
        <v>6</v>
      </c>
      <c r="F16">
        <f t="shared" si="0"/>
        <v>6</v>
      </c>
      <c r="G16">
        <f t="shared" si="1"/>
        <v>3.0927835051546393</v>
      </c>
    </row>
    <row r="17" spans="1:11" x14ac:dyDescent="0.25">
      <c r="A17">
        <v>3.75</v>
      </c>
      <c r="B17">
        <v>11</v>
      </c>
      <c r="F17">
        <f t="shared" si="0"/>
        <v>11</v>
      </c>
      <c r="G17">
        <f t="shared" si="1"/>
        <v>5.6701030927835054</v>
      </c>
      <c r="I17" t="s">
        <v>9</v>
      </c>
      <c r="J17">
        <f>SUM(J2:J15)</f>
        <v>147</v>
      </c>
    </row>
    <row r="18" spans="1:11" x14ac:dyDescent="0.25">
      <c r="A18">
        <v>4</v>
      </c>
      <c r="B18">
        <v>16</v>
      </c>
      <c r="F18">
        <f t="shared" si="0"/>
        <v>16</v>
      </c>
      <c r="G18">
        <f t="shared" si="1"/>
        <v>8.2474226804123703</v>
      </c>
    </row>
    <row r="19" spans="1:11" x14ac:dyDescent="0.25">
      <c r="A19">
        <v>4.25</v>
      </c>
      <c r="B19">
        <v>14</v>
      </c>
      <c r="F19">
        <f t="shared" si="0"/>
        <v>14</v>
      </c>
      <c r="G19">
        <f t="shared" si="1"/>
        <v>7.216494845360824</v>
      </c>
      <c r="K19">
        <f>SUM(K12:K15)</f>
        <v>12.244897959183673</v>
      </c>
    </row>
    <row r="20" spans="1:11" x14ac:dyDescent="0.25">
      <c r="A20">
        <v>4.5</v>
      </c>
      <c r="B20">
        <v>7</v>
      </c>
      <c r="F20">
        <f t="shared" si="0"/>
        <v>7</v>
      </c>
      <c r="G20">
        <f t="shared" si="1"/>
        <v>3.608247422680412</v>
      </c>
    </row>
    <row r="21" spans="1:11" x14ac:dyDescent="0.25">
      <c r="A21">
        <v>4.75</v>
      </c>
      <c r="B21">
        <v>11</v>
      </c>
      <c r="F21">
        <f t="shared" si="0"/>
        <v>11</v>
      </c>
      <c r="G21">
        <f t="shared" si="1"/>
        <v>5.6701030927835054</v>
      </c>
    </row>
    <row r="22" spans="1:11" x14ac:dyDescent="0.25">
      <c r="A22">
        <v>5</v>
      </c>
      <c r="B22">
        <v>0</v>
      </c>
      <c r="F22">
        <f t="shared" si="0"/>
        <v>0</v>
      </c>
      <c r="G22">
        <f t="shared" si="1"/>
        <v>0</v>
      </c>
    </row>
    <row r="23" spans="1:11" x14ac:dyDescent="0.25">
      <c r="A23">
        <v>5.25</v>
      </c>
      <c r="B23">
        <v>6</v>
      </c>
      <c r="F23">
        <f t="shared" si="0"/>
        <v>6</v>
      </c>
      <c r="G23">
        <f t="shared" si="1"/>
        <v>3.0927835051546393</v>
      </c>
    </row>
    <row r="24" spans="1:11" x14ac:dyDescent="0.25">
      <c r="A24">
        <v>5.5</v>
      </c>
      <c r="B24">
        <v>6</v>
      </c>
      <c r="F24">
        <f t="shared" si="0"/>
        <v>6</v>
      </c>
      <c r="G24">
        <f t="shared" si="1"/>
        <v>3.0927835051546393</v>
      </c>
    </row>
    <row r="25" spans="1:11" x14ac:dyDescent="0.25">
      <c r="A25">
        <v>5.75</v>
      </c>
      <c r="B25">
        <v>3</v>
      </c>
      <c r="F25">
        <f t="shared" si="0"/>
        <v>3</v>
      </c>
      <c r="G25">
        <f t="shared" si="1"/>
        <v>1.5463917525773196</v>
      </c>
    </row>
    <row r="26" spans="1:11" x14ac:dyDescent="0.25">
      <c r="A26">
        <v>6</v>
      </c>
      <c r="B26">
        <v>1</v>
      </c>
      <c r="F26">
        <f t="shared" si="0"/>
        <v>1</v>
      </c>
      <c r="G26">
        <f t="shared" si="1"/>
        <v>0.51546391752577314</v>
      </c>
    </row>
    <row r="27" spans="1:11" x14ac:dyDescent="0.25">
      <c r="A27">
        <v>6.25</v>
      </c>
      <c r="B27">
        <v>1</v>
      </c>
      <c r="F27">
        <f t="shared" si="0"/>
        <v>1</v>
      </c>
      <c r="G27">
        <f t="shared" si="1"/>
        <v>0.51546391752577314</v>
      </c>
    </row>
    <row r="28" spans="1:11" x14ac:dyDescent="0.25">
      <c r="A28">
        <v>6.5</v>
      </c>
      <c r="B28">
        <v>0</v>
      </c>
      <c r="F28">
        <f t="shared" si="0"/>
        <v>0</v>
      </c>
      <c r="G28">
        <f t="shared" si="1"/>
        <v>0</v>
      </c>
    </row>
    <row r="29" spans="1:11" x14ac:dyDescent="0.25">
      <c r="A29">
        <v>6.75</v>
      </c>
      <c r="B29">
        <v>1</v>
      </c>
      <c r="F29">
        <f t="shared" si="0"/>
        <v>1</v>
      </c>
      <c r="G29">
        <f t="shared" si="1"/>
        <v>0.51546391752577314</v>
      </c>
    </row>
    <row r="30" spans="1:11" x14ac:dyDescent="0.25">
      <c r="A30">
        <v>7</v>
      </c>
      <c r="B30">
        <v>0</v>
      </c>
    </row>
    <row r="31" spans="1:11" x14ac:dyDescent="0.25">
      <c r="F31">
        <f>SUM(F2:F29)</f>
        <v>147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1%Ni KIT-6 PSD</vt:lpstr>
      <vt:lpstr>2.5%Ni KIT-6 PSD</vt:lpstr>
      <vt:lpstr>5%Ni KIT-6 PSD </vt:lpstr>
      <vt:lpstr>10%Ni KIT-6 PSD </vt:lpstr>
      <vt:lpstr>1%Ni SBA-15 PSD</vt:lpstr>
      <vt:lpstr>2.5%Ni SBA-15 PSD</vt:lpstr>
      <vt:lpstr>5%Ni SBA-15 PSD</vt:lpstr>
      <vt:lpstr>10%Ni SBA-15 PSD</vt:lpstr>
      <vt:lpstr>Sheet2</vt:lpstr>
      <vt:lpstr>5%Ni KIT-6 PSD  spent</vt:lpstr>
      <vt:lpstr>5%Ni SBA-15 PSD Spent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Chris</cp:lastModifiedBy>
  <dcterms:created xsi:type="dcterms:W3CDTF">2015-11-08T14:17:46Z</dcterms:created>
  <dcterms:modified xsi:type="dcterms:W3CDTF">2016-12-20T14:22:33Z</dcterms:modified>
</cp:coreProperties>
</file>