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20" yWindow="-60" windowWidth="13700" windowHeight="8010"/>
  </bookViews>
  <sheets>
    <sheet name="Sheet1" sheetId="1" r:id="rId1"/>
    <sheet name="Reaction profile HPMO_HSiW_Bulk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G13" i="1" s="1"/>
  <c r="E14" i="1"/>
  <c r="G14" i="1" s="1"/>
  <c r="K5" i="1" l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4" i="1"/>
  <c r="M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4" i="1"/>
  <c r="G4" i="1" s="1"/>
</calcChain>
</file>

<file path=xl/sharedStrings.xml><?xml version="1.0" encoding="utf-8"?>
<sst xmlns="http://schemas.openxmlformats.org/spreadsheetml/2006/main" count="30" uniqueCount="20">
  <si>
    <t>6h Conversion</t>
  </si>
  <si>
    <t xml:space="preserve">Time </t>
  </si>
  <si>
    <t>h</t>
  </si>
  <si>
    <t>Conversion</t>
  </si>
  <si>
    <t>100 wt% HPW</t>
  </si>
  <si>
    <t>Supported HPMo</t>
  </si>
  <si>
    <t>Supported HSiW</t>
  </si>
  <si>
    <t>HSiW</t>
  </si>
  <si>
    <t>HPMo</t>
  </si>
  <si>
    <t>HPW</t>
  </si>
  <si>
    <t>HPW/SBA-15</t>
  </si>
  <si>
    <t>HPW/Fumed silica</t>
  </si>
  <si>
    <t>Acid sites mmol/g</t>
  </si>
  <si>
    <t>TOF / h-1</t>
  </si>
  <si>
    <t>Acid sites / mmol/g</t>
  </si>
  <si>
    <t>Initial rate / mmolg-1h-1</t>
  </si>
  <si>
    <t>Sample</t>
  </si>
  <si>
    <t xml:space="preserve">metal loading / wt% </t>
  </si>
  <si>
    <t>metal loading /  wt%</t>
  </si>
  <si>
    <t>alpha-Pinene isomerisation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</si>
</sst>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/>
    <xf numFmtId="2" fontId="0" fillId="0" borderId="0" xfId="0" applyNumberFormat="1"/>
    <xf numFmtId="2" fontId="0" fillId="0" borderId="0" xfId="0" applyNumberFormat="1" applyBorder="1"/>
    <xf numFmtId="164" fontId="0" fillId="0" borderId="0" xfId="0" applyNumberFormat="1" applyBorder="1"/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right"/>
    </xf>
    <xf numFmtId="0" fontId="0" fillId="9" borderId="0" xfId="0" applyFill="1" applyAlignment="1">
      <alignment horizontal="right"/>
    </xf>
    <xf numFmtId="0" fontId="0" fillId="10" borderId="0" xfId="0" applyFill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8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49305555555555"/>
          <c:y val="2.4639236111111115E-2"/>
          <c:w val="0.73486180555555558"/>
          <c:h val="0.816922569444444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HPW/SBA-15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Sheet1!$C$4:$C$12</c:f>
              <c:numCache>
                <c:formatCode>General</c:formatCode>
                <c:ptCount val="9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13</c:v>
                </c:pt>
                <c:pt idx="4">
                  <c:v>16.899999999999999</c:v>
                </c:pt>
                <c:pt idx="5">
                  <c:v>19.899999999999999</c:v>
                </c:pt>
                <c:pt idx="6">
                  <c:v>38.200000000000003</c:v>
                </c:pt>
                <c:pt idx="7">
                  <c:v>55.7</c:v>
                </c:pt>
                <c:pt idx="8">
                  <c:v>100</c:v>
                </c:pt>
              </c:numCache>
            </c:numRef>
          </c:xVal>
          <c:yVal>
            <c:numRef>
              <c:f>Sheet1!$E$4:$E$12</c:f>
              <c:numCache>
                <c:formatCode>General</c:formatCode>
                <c:ptCount val="9"/>
                <c:pt idx="0">
                  <c:v>36.968792294337746</c:v>
                </c:pt>
                <c:pt idx="1">
                  <c:v>47.924909481033268</c:v>
                </c:pt>
                <c:pt idx="2">
                  <c:v>105.26817759225028</c:v>
                </c:pt>
                <c:pt idx="3">
                  <c:v>111.42814070819213</c:v>
                </c:pt>
                <c:pt idx="4">
                  <c:v>121.43544911223107</c:v>
                </c:pt>
                <c:pt idx="5">
                  <c:v>48.277595091571015</c:v>
                </c:pt>
                <c:pt idx="6">
                  <c:v>30.214970690154995</c:v>
                </c:pt>
                <c:pt idx="7">
                  <c:v>37.705689374750762</c:v>
                </c:pt>
                <c:pt idx="8">
                  <c:v>16.872753527429623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HPW/Fumed silica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Sheet1!$I$4:$I$12</c:f>
              <c:numCache>
                <c:formatCode>General</c:formatCode>
                <c:ptCount val="9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13</c:v>
                </c:pt>
                <c:pt idx="5">
                  <c:v>15.5</c:v>
                </c:pt>
                <c:pt idx="6">
                  <c:v>34.9</c:v>
                </c:pt>
                <c:pt idx="7">
                  <c:v>59.6</c:v>
                </c:pt>
                <c:pt idx="8">
                  <c:v>100</c:v>
                </c:pt>
              </c:numCache>
            </c:numRef>
          </c:xVal>
          <c:yVal>
            <c:numRef>
              <c:f>Sheet1!$K$4:$K$12</c:f>
              <c:numCache>
                <c:formatCode>General</c:formatCode>
                <c:ptCount val="9"/>
                <c:pt idx="0">
                  <c:v>13.267216543171596</c:v>
                </c:pt>
                <c:pt idx="1">
                  <c:v>20.275301233992135</c:v>
                </c:pt>
                <c:pt idx="2">
                  <c:v>15.93193258312929</c:v>
                </c:pt>
                <c:pt idx="3">
                  <c:v>26.170965762537747</c:v>
                </c:pt>
                <c:pt idx="4">
                  <c:v>20.814032945154043</c:v>
                </c:pt>
                <c:pt idx="5">
                  <c:v>26.563968861645314</c:v>
                </c:pt>
                <c:pt idx="6">
                  <c:v>26.077767903169125</c:v>
                </c:pt>
                <c:pt idx="7">
                  <c:v>24.687356577291109</c:v>
                </c:pt>
                <c:pt idx="8">
                  <c:v>16.872753527429623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82144"/>
        <c:axId val="135382720"/>
      </c:scatterChart>
      <c:valAx>
        <c:axId val="13538214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Bulk W loading / wt%</a:t>
                </a:r>
              </a:p>
            </c:rich>
          </c:tx>
          <c:layout>
            <c:manualLayout>
              <c:xMode val="edge"/>
              <c:yMode val="edge"/>
              <c:x val="0.30713159722222222"/>
              <c:y val="0.918420138888888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35382720"/>
        <c:crosses val="autoZero"/>
        <c:crossBetween val="midCat"/>
        <c:majorUnit val="20"/>
      </c:valAx>
      <c:valAx>
        <c:axId val="135382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Initial rate / mmol g </a:t>
                </a:r>
                <a:r>
                  <a:rPr lang="en-US" sz="1200" b="0" baseline="-25000"/>
                  <a:t>cat</a:t>
                </a:r>
                <a:r>
                  <a:rPr lang="en-US" sz="1200" b="0"/>
                  <a:t> </a:t>
                </a:r>
                <a:r>
                  <a:rPr lang="en-US" sz="1200" b="0" baseline="30000"/>
                  <a:t>-1</a:t>
                </a:r>
                <a:r>
                  <a:rPr lang="en-US" sz="1200" b="0"/>
                  <a:t> h</a:t>
                </a:r>
                <a:r>
                  <a:rPr lang="en-US" sz="1200" b="0" baseline="30000"/>
                  <a:t>-1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35382144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9905659722222223"/>
          <c:y val="3.8412499999999995E-2"/>
          <c:w val="0.42160312500000002"/>
          <c:h val="0.1689854166666666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26979166666667"/>
          <c:y val="2.415022754530146E-2"/>
          <c:w val="0.73949479166666665"/>
          <c:h val="0.8063090277777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HPW/SBA-15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Sheet1!$C$4:$C$12</c:f>
              <c:numCache>
                <c:formatCode>General</c:formatCode>
                <c:ptCount val="9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13</c:v>
                </c:pt>
                <c:pt idx="4">
                  <c:v>16.899999999999999</c:v>
                </c:pt>
                <c:pt idx="5">
                  <c:v>19.899999999999999</c:v>
                </c:pt>
                <c:pt idx="6">
                  <c:v>38.200000000000003</c:v>
                </c:pt>
                <c:pt idx="7">
                  <c:v>55.7</c:v>
                </c:pt>
                <c:pt idx="8">
                  <c:v>100</c:v>
                </c:pt>
              </c:numCache>
            </c:numRef>
          </c:xVal>
          <c:yVal>
            <c:numRef>
              <c:f>Sheet1!$G$4:$G$12</c:f>
              <c:numCache>
                <c:formatCode>General</c:formatCode>
                <c:ptCount val="9"/>
                <c:pt idx="0">
                  <c:v>167.27960314179975</c:v>
                </c:pt>
                <c:pt idx="1">
                  <c:v>136.15031102566269</c:v>
                </c:pt>
                <c:pt idx="2">
                  <c:v>291.60159997853265</c:v>
                </c:pt>
                <c:pt idx="3">
                  <c:v>276.49662706747426</c:v>
                </c:pt>
                <c:pt idx="4">
                  <c:v>281.10057664868305</c:v>
                </c:pt>
                <c:pt idx="5">
                  <c:v>106.573057597287</c:v>
                </c:pt>
                <c:pt idx="6">
                  <c:v>37.534125080937883</c:v>
                </c:pt>
                <c:pt idx="7">
                  <c:v>41.802316379989755</c:v>
                </c:pt>
                <c:pt idx="8">
                  <c:v>16.872753527429623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HPW/Fumed silica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Sheet1!$I$4:$I$12</c:f>
              <c:numCache>
                <c:formatCode>General</c:formatCode>
                <c:ptCount val="9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13</c:v>
                </c:pt>
                <c:pt idx="5">
                  <c:v>15.5</c:v>
                </c:pt>
                <c:pt idx="6">
                  <c:v>34.9</c:v>
                </c:pt>
                <c:pt idx="7">
                  <c:v>59.6</c:v>
                </c:pt>
                <c:pt idx="8">
                  <c:v>100</c:v>
                </c:pt>
              </c:numCache>
            </c:numRef>
          </c:xVal>
          <c:yVal>
            <c:numRef>
              <c:f>Sheet1!$M$4:$M$12</c:f>
              <c:numCache>
                <c:formatCode>General</c:formatCode>
                <c:ptCount val="9"/>
                <c:pt idx="0">
                  <c:v>132.67216543171594</c:v>
                </c:pt>
                <c:pt idx="1">
                  <c:v>87.018460231725896</c:v>
                </c:pt>
                <c:pt idx="2">
                  <c:v>64.501751348701575</c:v>
                </c:pt>
                <c:pt idx="3">
                  <c:v>93.467734866206229</c:v>
                </c:pt>
                <c:pt idx="4">
                  <c:v>68.693178036812029</c:v>
                </c:pt>
                <c:pt idx="5">
                  <c:v>87.669864229852521</c:v>
                </c:pt>
                <c:pt idx="6">
                  <c:v>67.384413186483528</c:v>
                </c:pt>
                <c:pt idx="7">
                  <c:v>53.207000578229795</c:v>
                </c:pt>
                <c:pt idx="8">
                  <c:v>16.872753527429623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85024"/>
        <c:axId val="135385600"/>
      </c:scatterChart>
      <c:valAx>
        <c:axId val="13538502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Bulk W loading /</a:t>
                </a:r>
                <a:r>
                  <a:rPr lang="en-GB" sz="1200" b="0" baseline="0"/>
                  <a:t> wt %</a:t>
                </a:r>
                <a:endParaRPr lang="en-GB" sz="1200" b="0"/>
              </a:p>
            </c:rich>
          </c:tx>
          <c:layout>
            <c:manualLayout>
              <c:xMode val="edge"/>
              <c:yMode val="edge"/>
              <c:x val="0.37506909127772403"/>
              <c:y val="0.922200335157961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35385600"/>
        <c:crosses val="autoZero"/>
        <c:crossBetween val="midCat"/>
        <c:majorUnit val="20"/>
      </c:valAx>
      <c:valAx>
        <c:axId val="135385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/ h</a:t>
                </a:r>
                <a:r>
                  <a:rPr lang="en-GB" sz="1200" b="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7.6633970511610196E-3"/>
              <c:y val="0.362766291984932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35385024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3205312499999998"/>
          <c:y val="3.9200004356236703E-2"/>
          <c:w val="0.48774895833333332"/>
          <c:h val="0.1381173611111111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0277777777782"/>
          <c:y val="4.8506944444444443E-2"/>
          <c:w val="0.74959027777777765"/>
          <c:h val="0.851340624999999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Sheet1!$C$22:$C$24</c:f>
              <c:strCache>
                <c:ptCount val="3"/>
                <c:pt idx="0">
                  <c:v>HPW</c:v>
                </c:pt>
                <c:pt idx="1">
                  <c:v>HSiW</c:v>
                </c:pt>
                <c:pt idx="2">
                  <c:v>HPMo</c:v>
                </c:pt>
              </c:strCache>
            </c:strRef>
          </c:cat>
          <c:val>
            <c:numRef>
              <c:f>Sheet1!$E$22:$E$24</c:f>
              <c:numCache>
                <c:formatCode>General</c:formatCode>
                <c:ptCount val="3"/>
                <c:pt idx="0">
                  <c:v>291.60159997853265</c:v>
                </c:pt>
                <c:pt idx="1">
                  <c:v>239.31574712851025</c:v>
                </c:pt>
                <c:pt idx="2">
                  <c:v>119.78903242757997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48128"/>
        <c:axId val="135387904"/>
      </c:barChart>
      <c:catAx>
        <c:axId val="163248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35387904"/>
        <c:crosses val="autoZero"/>
        <c:auto val="1"/>
        <c:lblAlgn val="ctr"/>
        <c:lblOffset val="100"/>
        <c:noMultiLvlLbl val="0"/>
      </c:catAx>
      <c:valAx>
        <c:axId val="135387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TOF / h</a:t>
                </a:r>
                <a:r>
                  <a:rPr lang="en-US" sz="1200" b="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1024305555555556E-2"/>
              <c:y val="0.365389236111111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63248128"/>
        <c:crosses val="autoZero"/>
        <c:crossBetween val="between"/>
      </c:valAx>
      <c:spPr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'Reaction profile HPMO_HSiW_Bulk'!$E$5:$E$15</c:f>
              <c:numCache>
                <c:formatCode>General</c:formatCode>
                <c:ptCount val="11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xVal>
          <c:yVal>
            <c:numRef>
              <c:f>'Reaction profile HPMO_HSiW_Bulk'!$F$5:$F$15</c:f>
              <c:numCache>
                <c:formatCode>General</c:formatCode>
                <c:ptCount val="11"/>
                <c:pt idx="0">
                  <c:v>0</c:v>
                </c:pt>
                <c:pt idx="1">
                  <c:v>2.6816299996238024</c:v>
                </c:pt>
                <c:pt idx="2">
                  <c:v>3.0238422556857159</c:v>
                </c:pt>
                <c:pt idx="3">
                  <c:v>3.8042321598759301</c:v>
                </c:pt>
                <c:pt idx="4">
                  <c:v>3.9713698994534901</c:v>
                </c:pt>
                <c:pt idx="5">
                  <c:v>6.2428592969331902</c:v>
                </c:pt>
                <c:pt idx="6">
                  <c:v>5.86018721998175</c:v>
                </c:pt>
                <c:pt idx="7">
                  <c:v>5.2982621723751002</c:v>
                </c:pt>
                <c:pt idx="8">
                  <c:v>5.3118581972836036</c:v>
                </c:pt>
                <c:pt idx="9">
                  <c:v>5.4321946867922239</c:v>
                </c:pt>
                <c:pt idx="10">
                  <c:v>5.3564296912474996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'Reaction profile HPMO_HSiW_Bulk'!$E$5:$E$15</c:f>
              <c:numCache>
                <c:formatCode>General</c:formatCode>
                <c:ptCount val="11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xVal>
          <c:yVal>
            <c:numRef>
              <c:f>'Reaction profile HPMO_HSiW_Bulk'!$G$5:$G$15</c:f>
              <c:numCache>
                <c:formatCode>General</c:formatCode>
                <c:ptCount val="11"/>
                <c:pt idx="0">
                  <c:v>0</c:v>
                </c:pt>
                <c:pt idx="1">
                  <c:v>2.20163195774956</c:v>
                </c:pt>
                <c:pt idx="2">
                  <c:v>4.1410042730845351</c:v>
                </c:pt>
                <c:pt idx="3">
                  <c:v>7.0222491493832573</c:v>
                </c:pt>
                <c:pt idx="4">
                  <c:v>8.0089131824063582</c:v>
                </c:pt>
                <c:pt idx="5">
                  <c:v>10.87176790593729</c:v>
                </c:pt>
                <c:pt idx="6">
                  <c:v>15.144424713039323</c:v>
                </c:pt>
                <c:pt idx="7">
                  <c:v>19.535293998036554</c:v>
                </c:pt>
                <c:pt idx="8">
                  <c:v>23.94512667125986</c:v>
                </c:pt>
                <c:pt idx="9">
                  <c:v>25.29730933874912</c:v>
                </c:pt>
                <c:pt idx="10">
                  <c:v>27.874717704576547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'Reaction profile HPMO_HSiW_Bulk'!$E$5:$E$15</c:f>
              <c:numCache>
                <c:formatCode>General</c:formatCode>
                <c:ptCount val="11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xVal>
          <c:yVal>
            <c:numRef>
              <c:f>'Reaction profile HPMO_HSiW_Bulk'!$H$5:$H$15</c:f>
              <c:numCache>
                <c:formatCode>General</c:formatCode>
                <c:ptCount val="11"/>
                <c:pt idx="0">
                  <c:v>0</c:v>
                </c:pt>
                <c:pt idx="1">
                  <c:v>3.0640091723348939</c:v>
                </c:pt>
                <c:pt idx="2">
                  <c:v>3.4665004198623297</c:v>
                </c:pt>
                <c:pt idx="3">
                  <c:v>5.0428670906508319</c:v>
                </c:pt>
                <c:pt idx="4">
                  <c:v>10.149733007262238</c:v>
                </c:pt>
                <c:pt idx="5">
                  <c:v>11.29745913801505</c:v>
                </c:pt>
                <c:pt idx="6">
                  <c:v>16.869915441498009</c:v>
                </c:pt>
                <c:pt idx="7">
                  <c:v>17.942322721534495</c:v>
                </c:pt>
                <c:pt idx="8">
                  <c:v>19.981509314726061</c:v>
                </c:pt>
                <c:pt idx="9">
                  <c:v>23.448180391816834</c:v>
                </c:pt>
                <c:pt idx="10">
                  <c:v>21.956270133377608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6048"/>
        <c:axId val="16106624"/>
      </c:scatterChart>
      <c:valAx>
        <c:axId val="161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06624"/>
        <c:crosses val="autoZero"/>
        <c:crossBetween val="midCat"/>
      </c:valAx>
      <c:valAx>
        <c:axId val="1610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06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57345</xdr:colOff>
      <xdr:row>14</xdr:row>
      <xdr:rowOff>16524</xdr:rowOff>
    </xdr:from>
    <xdr:to>
      <xdr:col>3</xdr:col>
      <xdr:colOff>660919</xdr:colOff>
      <xdr:row>19</xdr:row>
      <xdr:rowOff>145790</xdr:rowOff>
    </xdr:to>
    <xdr:sp macro="" textlink="">
      <xdr:nvSpPr>
        <xdr:cNvPr id="2" name="TextBox 1"/>
        <xdr:cNvSpPr txBox="1"/>
      </xdr:nvSpPr>
      <xdr:spPr>
        <a:xfrm>
          <a:off x="57345" y="2844866"/>
          <a:ext cx="3013982" cy="11012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/>
            <a:t>Reaction</a:t>
          </a:r>
          <a:r>
            <a:rPr lang="en-GB" sz="2000" baseline="0"/>
            <a:t> Rate:</a:t>
          </a:r>
        </a:p>
        <a:p>
          <a:endParaRPr lang="en-GB" sz="1200"/>
        </a:p>
        <a:p>
          <a:r>
            <a:rPr lang="en-GB" sz="1200"/>
            <a:t>Conversion at 6 h</a:t>
          </a:r>
          <a:r>
            <a:rPr lang="en-GB" sz="1200" baseline="0"/>
            <a:t> * (126 initial mmol)</a:t>
          </a:r>
        </a:p>
        <a:p>
          <a:r>
            <a:rPr lang="en-GB" sz="1200" baseline="0"/>
            <a:t>                    4 h*0.1g</a:t>
          </a:r>
        </a:p>
        <a:p>
          <a:endParaRPr lang="en-GB" sz="1200" baseline="0"/>
        </a:p>
        <a:p>
          <a:endParaRPr lang="en-GB" sz="1100"/>
        </a:p>
      </xdr:txBody>
    </xdr:sp>
    <xdr:clientData/>
  </xdr:twoCellAnchor>
  <xdr:twoCellAnchor>
    <xdr:from>
      <xdr:col>0</xdr:col>
      <xdr:colOff>106912</xdr:colOff>
      <xdr:row>17</xdr:row>
      <xdr:rowOff>184668</xdr:rowOff>
    </xdr:from>
    <xdr:to>
      <xdr:col>3</xdr:col>
      <xdr:colOff>563725</xdr:colOff>
      <xdr:row>18</xdr:row>
      <xdr:rowOff>0</xdr:rowOff>
    </xdr:to>
    <xdr:cxnSp macro="">
      <xdr:nvCxnSpPr>
        <xdr:cNvPr id="4" name="Straight Connector 3"/>
        <xdr:cNvCxnSpPr/>
      </xdr:nvCxnSpPr>
      <xdr:spPr>
        <a:xfrm flipV="1">
          <a:off x="106912" y="3596173"/>
          <a:ext cx="2867221" cy="97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1383458</xdr:colOff>
      <xdr:row>12</xdr:row>
      <xdr:rowOff>183891</xdr:rowOff>
    </xdr:from>
    <xdr:to>
      <xdr:col>10</xdr:col>
      <xdr:colOff>414580</xdr:colOff>
      <xdr:row>27</xdr:row>
      <xdr:rowOff>148074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709515</xdr:colOff>
      <xdr:row>13</xdr:row>
      <xdr:rowOff>87475</xdr:rowOff>
    </xdr:from>
    <xdr:to>
      <xdr:col>12</xdr:col>
      <xdr:colOff>906964</xdr:colOff>
      <xdr:row>28</xdr:row>
      <xdr:rowOff>51659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27214</xdr:colOff>
      <xdr:row>13</xdr:row>
      <xdr:rowOff>183503</xdr:rowOff>
    </xdr:from>
    <xdr:to>
      <xdr:col>7</xdr:col>
      <xdr:colOff>448209</xdr:colOff>
      <xdr:row>28</xdr:row>
      <xdr:rowOff>147687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</xdr:row>
      <xdr:rowOff>76200</xdr:rowOff>
    </xdr:from>
    <xdr:to>
      <xdr:col>15</xdr:col>
      <xdr:colOff>590550</xdr:colOff>
      <xdr:row>15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topLeftCell="E1" zoomScale="98" zoomScaleNormal="98" workbookViewId="0">
      <selection activeCell="H19" sqref="H19"/>
    </sheetView>
  </sheetViews>
  <sheetFormatPr defaultRowHeight="14.5" x14ac:dyDescent="0.35"/>
  <cols>
    <col min="3" max="3" width="17.7265625" customWidth="1"/>
    <col min="4" max="4" width="21.81640625" customWidth="1"/>
    <col min="5" max="5" width="23.453125" customWidth="1"/>
    <col min="6" max="6" width="19.26953125" customWidth="1"/>
    <col min="7" max="7" width="16.26953125" customWidth="1"/>
    <col min="8" max="8" width="22" customWidth="1"/>
    <col min="9" max="9" width="17.7265625" customWidth="1"/>
    <col min="10" max="10" width="18.7265625" customWidth="1"/>
    <col min="11" max="11" width="23.1796875" customWidth="1"/>
    <col min="12" max="12" width="17" customWidth="1"/>
    <col min="13" max="13" width="20.26953125" customWidth="1"/>
    <col min="14" max="14" width="18" customWidth="1"/>
    <col min="15" max="15" width="19.26953125" customWidth="1"/>
    <col min="16" max="16" width="18.7265625" customWidth="1"/>
  </cols>
  <sheetData>
    <row r="1" spans="2:13" ht="24" thickBot="1" x14ac:dyDescent="0.4">
      <c r="C1" s="16" t="s">
        <v>19</v>
      </c>
      <c r="D1" s="17"/>
      <c r="E1" s="17"/>
      <c r="F1" s="17"/>
      <c r="G1" s="18"/>
    </row>
    <row r="2" spans="2:13" ht="15" x14ac:dyDescent="0.25">
      <c r="C2" s="4" t="s">
        <v>10</v>
      </c>
      <c r="I2" s="4" t="s">
        <v>11</v>
      </c>
    </row>
    <row r="3" spans="2:13" ht="15" x14ac:dyDescent="0.25">
      <c r="C3" t="s">
        <v>17</v>
      </c>
      <c r="D3" s="2" t="s">
        <v>0</v>
      </c>
      <c r="E3" s="5" t="s">
        <v>15</v>
      </c>
      <c r="F3" s="10" t="s">
        <v>14</v>
      </c>
      <c r="G3" s="3" t="s">
        <v>13</v>
      </c>
      <c r="I3" t="s">
        <v>17</v>
      </c>
      <c r="J3" s="2" t="s">
        <v>0</v>
      </c>
      <c r="K3" s="5" t="s">
        <v>15</v>
      </c>
      <c r="L3" s="10" t="s">
        <v>12</v>
      </c>
      <c r="M3" s="3" t="s">
        <v>13</v>
      </c>
    </row>
    <row r="4" spans="2:13" x14ac:dyDescent="0.35">
      <c r="B4" s="19" t="s">
        <v>9</v>
      </c>
      <c r="C4">
        <v>3.2</v>
      </c>
      <c r="D4">
        <v>11.736124537885001</v>
      </c>
      <c r="E4">
        <f>(D4%*126)/(4*0.1)</f>
        <v>36.968792294337746</v>
      </c>
      <c r="F4" s="8">
        <v>0.221</v>
      </c>
      <c r="G4">
        <f>E4/F4</f>
        <v>167.27960314179975</v>
      </c>
      <c r="I4">
        <v>2.2000000000000002</v>
      </c>
      <c r="J4">
        <v>4.2118147756100299</v>
      </c>
      <c r="K4">
        <f>(J4%*126)/(4*0.1)</f>
        <v>13.267216543171596</v>
      </c>
      <c r="L4">
        <v>0.1</v>
      </c>
      <c r="M4">
        <f>K4/L4</f>
        <v>132.67216543171594</v>
      </c>
    </row>
    <row r="5" spans="2:13" x14ac:dyDescent="0.35">
      <c r="B5" s="19"/>
      <c r="C5">
        <v>4.3</v>
      </c>
      <c r="D5">
        <v>15.2142569781058</v>
      </c>
      <c r="E5">
        <f t="shared" ref="E5:E14" si="0">(D5%*126)/(4*0.1)</f>
        <v>47.924909481033268</v>
      </c>
      <c r="F5" s="8">
        <v>0.35199999999999998</v>
      </c>
      <c r="G5">
        <f t="shared" ref="G5:G14" si="1">E5/F5</f>
        <v>136.15031102566269</v>
      </c>
      <c r="I5">
        <v>6.1</v>
      </c>
      <c r="J5">
        <v>6.4366035663467098</v>
      </c>
      <c r="K5">
        <f t="shared" ref="K5:K12" si="2">(J5%*126)/(4*0.1)</f>
        <v>20.275301233992135</v>
      </c>
      <c r="L5" s="7">
        <v>0.23300000000000001</v>
      </c>
      <c r="M5">
        <f t="shared" ref="M5:M12" si="3">K5/L5</f>
        <v>87.018460231725896</v>
      </c>
    </row>
    <row r="6" spans="2:13" x14ac:dyDescent="0.35">
      <c r="B6" s="19"/>
      <c r="C6">
        <v>9</v>
      </c>
      <c r="D6">
        <v>33.418469076904856</v>
      </c>
      <c r="E6">
        <f t="shared" si="0"/>
        <v>105.26817759225028</v>
      </c>
      <c r="F6" s="8">
        <v>0.36099999999999999</v>
      </c>
      <c r="G6">
        <f t="shared" si="1"/>
        <v>291.60159997853265</v>
      </c>
      <c r="I6">
        <v>6.2</v>
      </c>
      <c r="J6">
        <v>5.0577563755966004</v>
      </c>
      <c r="K6">
        <f t="shared" si="2"/>
        <v>15.93193258312929</v>
      </c>
      <c r="L6" s="7">
        <v>0.247</v>
      </c>
      <c r="M6">
        <f t="shared" si="3"/>
        <v>64.501751348701575</v>
      </c>
    </row>
    <row r="7" spans="2:13" x14ac:dyDescent="0.35">
      <c r="B7" s="19"/>
      <c r="C7">
        <v>13</v>
      </c>
      <c r="D7">
        <v>35.374012923235597</v>
      </c>
      <c r="E7">
        <f t="shared" si="0"/>
        <v>111.42814070819213</v>
      </c>
      <c r="F7" s="8">
        <v>0.40300000000000002</v>
      </c>
      <c r="G7">
        <f t="shared" si="1"/>
        <v>276.49662706747426</v>
      </c>
      <c r="I7">
        <v>11.7</v>
      </c>
      <c r="J7">
        <v>8.308243099218334</v>
      </c>
      <c r="K7">
        <f t="shared" si="2"/>
        <v>26.170965762537747</v>
      </c>
      <c r="L7" s="7">
        <v>0.28000000000000003</v>
      </c>
      <c r="M7">
        <f t="shared" si="3"/>
        <v>93.467734866206229</v>
      </c>
    </row>
    <row r="8" spans="2:13" x14ac:dyDescent="0.35">
      <c r="B8" s="19"/>
      <c r="C8">
        <v>16.899999999999999</v>
      </c>
      <c r="D8">
        <v>38.550936226105101</v>
      </c>
      <c r="E8">
        <f t="shared" si="0"/>
        <v>121.43544911223107</v>
      </c>
      <c r="F8" s="8">
        <v>0.432</v>
      </c>
      <c r="G8">
        <f t="shared" si="1"/>
        <v>281.10057664868305</v>
      </c>
      <c r="I8">
        <v>13</v>
      </c>
      <c r="J8">
        <v>6.6076295063981094</v>
      </c>
      <c r="K8">
        <f t="shared" si="2"/>
        <v>20.814032945154043</v>
      </c>
      <c r="L8" s="7">
        <v>0.30299999999999999</v>
      </c>
      <c r="M8">
        <f t="shared" si="3"/>
        <v>68.693178036812029</v>
      </c>
    </row>
    <row r="9" spans="2:13" x14ac:dyDescent="0.35">
      <c r="B9" s="19"/>
      <c r="C9">
        <v>19.899999999999999</v>
      </c>
      <c r="D9">
        <v>15.326220663990799</v>
      </c>
      <c r="E9">
        <f t="shared" si="0"/>
        <v>48.277595091571015</v>
      </c>
      <c r="F9" s="9">
        <v>0.45300000000000001</v>
      </c>
      <c r="G9">
        <f t="shared" si="1"/>
        <v>106.573057597287</v>
      </c>
      <c r="I9">
        <v>15.5</v>
      </c>
      <c r="J9">
        <v>8.4330059878239094</v>
      </c>
      <c r="K9">
        <f t="shared" si="2"/>
        <v>26.563968861645314</v>
      </c>
      <c r="L9" s="7">
        <v>0.30299999999999999</v>
      </c>
      <c r="M9">
        <f t="shared" si="3"/>
        <v>87.669864229852521</v>
      </c>
    </row>
    <row r="10" spans="2:13" x14ac:dyDescent="0.35">
      <c r="B10" s="19"/>
      <c r="C10">
        <v>38.200000000000003</v>
      </c>
      <c r="D10">
        <v>9.5920541873507936</v>
      </c>
      <c r="E10">
        <f t="shared" si="0"/>
        <v>30.214970690154995</v>
      </c>
      <c r="F10" s="8">
        <v>0.80500000000000005</v>
      </c>
      <c r="G10">
        <f t="shared" si="1"/>
        <v>37.534125080937883</v>
      </c>
      <c r="I10">
        <v>34.9</v>
      </c>
      <c r="J10">
        <v>8.2786564771965487</v>
      </c>
      <c r="K10">
        <f t="shared" si="2"/>
        <v>26.077767903169125</v>
      </c>
      <c r="L10" s="7">
        <v>0.38700000000000001</v>
      </c>
      <c r="M10">
        <f t="shared" si="3"/>
        <v>67.384413186483528</v>
      </c>
    </row>
    <row r="11" spans="2:13" x14ac:dyDescent="0.35">
      <c r="B11" s="19"/>
      <c r="C11">
        <v>55.7</v>
      </c>
      <c r="D11">
        <v>11.970060118968496</v>
      </c>
      <c r="E11">
        <f t="shared" si="0"/>
        <v>37.705689374750762</v>
      </c>
      <c r="F11">
        <v>0.90200000000000002</v>
      </c>
      <c r="G11">
        <f t="shared" si="1"/>
        <v>41.802316379989755</v>
      </c>
      <c r="I11">
        <v>59.6</v>
      </c>
      <c r="J11">
        <v>7.8372560562828912</v>
      </c>
      <c r="K11">
        <f t="shared" si="2"/>
        <v>24.687356577291109</v>
      </c>
      <c r="L11" s="7">
        <v>0.46398699999999998</v>
      </c>
      <c r="M11">
        <f t="shared" si="3"/>
        <v>53.207000578229795</v>
      </c>
    </row>
    <row r="12" spans="2:13" x14ac:dyDescent="0.35">
      <c r="B12" s="19"/>
      <c r="C12" s="15">
        <v>100</v>
      </c>
      <c r="D12" s="15">
        <v>5.3564296912474996</v>
      </c>
      <c r="E12" s="15">
        <f t="shared" si="0"/>
        <v>16.872753527429623</v>
      </c>
      <c r="F12" s="15">
        <v>1</v>
      </c>
      <c r="G12" s="15">
        <f t="shared" si="1"/>
        <v>16.872753527429623</v>
      </c>
      <c r="I12">
        <v>100</v>
      </c>
      <c r="J12">
        <v>5.3564296912474996</v>
      </c>
      <c r="K12">
        <f t="shared" si="2"/>
        <v>16.872753527429623</v>
      </c>
      <c r="L12" s="7">
        <v>1</v>
      </c>
      <c r="M12">
        <f t="shared" si="3"/>
        <v>16.872753527429623</v>
      </c>
    </row>
    <row r="13" spans="2:13" ht="15" x14ac:dyDescent="0.25">
      <c r="B13" s="13" t="s">
        <v>7</v>
      </c>
      <c r="C13" s="15">
        <v>8</v>
      </c>
      <c r="D13" s="15">
        <v>21.956270133377608</v>
      </c>
      <c r="E13" s="15">
        <f t="shared" si="0"/>
        <v>69.162250920139456</v>
      </c>
      <c r="F13" s="15">
        <v>0.28899999999999998</v>
      </c>
      <c r="G13" s="15">
        <f t="shared" si="1"/>
        <v>239.31574712851025</v>
      </c>
    </row>
    <row r="14" spans="2:13" ht="15" x14ac:dyDescent="0.25">
      <c r="B14" s="14" t="s">
        <v>8</v>
      </c>
      <c r="C14" s="15">
        <v>8.6999999999999993</v>
      </c>
      <c r="D14" s="15">
        <v>27.874717704576547</v>
      </c>
      <c r="E14" s="15">
        <f t="shared" si="0"/>
        <v>87.805360769416112</v>
      </c>
      <c r="F14" s="15">
        <v>0.73299999999999998</v>
      </c>
      <c r="G14" s="15">
        <f t="shared" si="1"/>
        <v>119.78903242757997</v>
      </c>
    </row>
    <row r="21" spans="3:5" ht="15" x14ac:dyDescent="0.25">
      <c r="C21" t="s">
        <v>16</v>
      </c>
      <c r="D21" t="s">
        <v>18</v>
      </c>
      <c r="E21" s="3" t="s">
        <v>13</v>
      </c>
    </row>
    <row r="22" spans="3:5" ht="15" x14ac:dyDescent="0.25">
      <c r="C22" s="12" t="s">
        <v>9</v>
      </c>
      <c r="D22">
        <v>9</v>
      </c>
      <c r="E22">
        <v>291.60159997853265</v>
      </c>
    </row>
    <row r="23" spans="3:5" ht="15" x14ac:dyDescent="0.25">
      <c r="C23" s="12" t="s">
        <v>7</v>
      </c>
      <c r="D23">
        <v>8</v>
      </c>
      <c r="E23">
        <v>239.31574712851025</v>
      </c>
    </row>
    <row r="24" spans="3:5" ht="15" x14ac:dyDescent="0.25">
      <c r="C24" s="12" t="s">
        <v>8</v>
      </c>
      <c r="D24">
        <v>8.6999999999999993</v>
      </c>
      <c r="E24">
        <v>119.78903242757997</v>
      </c>
    </row>
  </sheetData>
  <mergeCells count="2">
    <mergeCell ref="C1:G1"/>
    <mergeCell ref="B4:B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15"/>
  <sheetViews>
    <sheetView workbookViewId="0">
      <selection activeCell="J23" sqref="J23"/>
    </sheetView>
  </sheetViews>
  <sheetFormatPr defaultRowHeight="14.5" x14ac:dyDescent="0.35"/>
  <cols>
    <col min="6" max="6" width="15.1796875" customWidth="1"/>
    <col min="7" max="7" width="16.81640625" customWidth="1"/>
    <col min="8" max="8" width="15.1796875" customWidth="1"/>
  </cols>
  <sheetData>
    <row r="3" spans="5:8" x14ac:dyDescent="0.25">
      <c r="E3" s="11" t="s">
        <v>1</v>
      </c>
      <c r="F3" s="6" t="s">
        <v>4</v>
      </c>
      <c r="G3" s="4" t="s">
        <v>5</v>
      </c>
      <c r="H3" s="1" t="s">
        <v>6</v>
      </c>
    </row>
    <row r="4" spans="5:8" x14ac:dyDescent="0.25">
      <c r="E4" t="s">
        <v>2</v>
      </c>
      <c r="F4" t="s">
        <v>3</v>
      </c>
      <c r="G4" t="s">
        <v>3</v>
      </c>
      <c r="H4" t="s">
        <v>3</v>
      </c>
    </row>
    <row r="5" spans="5:8" x14ac:dyDescent="0.25">
      <c r="E5">
        <v>0</v>
      </c>
      <c r="F5">
        <v>0</v>
      </c>
      <c r="G5">
        <v>0</v>
      </c>
      <c r="H5">
        <v>0</v>
      </c>
    </row>
    <row r="6" spans="5:8" x14ac:dyDescent="0.25">
      <c r="E6">
        <v>4.1666666666666664E-2</v>
      </c>
      <c r="F6">
        <v>2.6816299996238024</v>
      </c>
      <c r="G6">
        <v>2.20163195774956</v>
      </c>
      <c r="H6">
        <v>3.0640091723348939</v>
      </c>
    </row>
    <row r="7" spans="5:8" x14ac:dyDescent="0.25">
      <c r="E7">
        <v>8.3333333333333329E-2</v>
      </c>
      <c r="F7">
        <v>3.0238422556857159</v>
      </c>
      <c r="G7">
        <v>4.1410042730845351</v>
      </c>
      <c r="H7">
        <v>3.4665004198623297</v>
      </c>
    </row>
    <row r="8" spans="5:8" x14ac:dyDescent="0.25">
      <c r="E8">
        <v>0.25</v>
      </c>
      <c r="F8">
        <v>3.8042321598759301</v>
      </c>
      <c r="G8">
        <v>7.0222491493832573</v>
      </c>
      <c r="H8">
        <v>5.0428670906508319</v>
      </c>
    </row>
    <row r="9" spans="5:8" x14ac:dyDescent="0.25">
      <c r="E9">
        <v>0.5</v>
      </c>
      <c r="F9">
        <v>3.9713698994534901</v>
      </c>
      <c r="G9">
        <v>8.0089131824063582</v>
      </c>
      <c r="H9">
        <v>10.149733007262238</v>
      </c>
    </row>
    <row r="10" spans="5:8" x14ac:dyDescent="0.25">
      <c r="E10">
        <v>1</v>
      </c>
      <c r="F10">
        <v>6.2428592969331902</v>
      </c>
      <c r="G10">
        <v>10.87176790593729</v>
      </c>
      <c r="H10">
        <v>11.29745913801505</v>
      </c>
    </row>
    <row r="11" spans="5:8" x14ac:dyDescent="0.25">
      <c r="E11">
        <v>2</v>
      </c>
      <c r="F11">
        <v>5.86018721998175</v>
      </c>
      <c r="G11">
        <v>15.144424713039323</v>
      </c>
      <c r="H11">
        <v>16.869915441498009</v>
      </c>
    </row>
    <row r="12" spans="5:8" x14ac:dyDescent="0.25">
      <c r="E12">
        <v>3</v>
      </c>
      <c r="F12">
        <v>5.2982621723751002</v>
      </c>
      <c r="G12">
        <v>19.535293998036554</v>
      </c>
      <c r="H12">
        <v>17.942322721534495</v>
      </c>
    </row>
    <row r="13" spans="5:8" x14ac:dyDescent="0.25">
      <c r="E13">
        <v>4</v>
      </c>
      <c r="F13">
        <v>5.3118581972836036</v>
      </c>
      <c r="G13">
        <v>23.94512667125986</v>
      </c>
      <c r="H13">
        <v>19.981509314726061</v>
      </c>
    </row>
    <row r="14" spans="5:8" x14ac:dyDescent="0.25">
      <c r="E14">
        <v>5</v>
      </c>
      <c r="F14">
        <v>5.4321946867922239</v>
      </c>
      <c r="G14">
        <v>25.29730933874912</v>
      </c>
      <c r="H14">
        <v>23.448180391816834</v>
      </c>
    </row>
    <row r="15" spans="5:8" x14ac:dyDescent="0.25">
      <c r="E15">
        <v>6</v>
      </c>
      <c r="F15">
        <v>5.3564296912474996</v>
      </c>
      <c r="G15">
        <v>27.874717704576547</v>
      </c>
      <c r="H15">
        <v>21.956270133377608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Reaction profile HPMO_HSiW_Bulk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Frattini</dc:creator>
  <cp:lastModifiedBy>Adam Lee</cp:lastModifiedBy>
  <dcterms:created xsi:type="dcterms:W3CDTF">2016-02-22T17:03:14Z</dcterms:created>
  <dcterms:modified xsi:type="dcterms:W3CDTF">2016-02-22T20:24:57Z</dcterms:modified>
</cp:coreProperties>
</file>