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330" yWindow="180" windowWidth="11655" windowHeight="8010" activeTab="2"/>
  </bookViews>
  <sheets>
    <sheet name="Figure S10" sheetId="1" r:id="rId1"/>
    <sheet name="Figure S11" sheetId="2" r:id="rId2"/>
    <sheet name="Figure 5" sheetId="3" r:id="rId3"/>
  </sheets>
  <calcPr calcId="152511"/>
</workbook>
</file>

<file path=xl/calcChain.xml><?xml version="1.0" encoding="utf-8"?>
<calcChain xmlns="http://schemas.openxmlformats.org/spreadsheetml/2006/main">
  <c r="L10" i="2" l="1"/>
  <c r="O10" i="2" l="1"/>
  <c r="M11" i="2" l="1"/>
  <c r="M12" i="2"/>
  <c r="M13" i="2"/>
  <c r="P13" i="2" s="1"/>
  <c r="M10" i="2"/>
  <c r="L11" i="2"/>
  <c r="L12" i="2"/>
  <c r="L13" i="2"/>
  <c r="O13" i="2" l="1"/>
  <c r="F13" i="2" l="1"/>
  <c r="G13" i="2"/>
  <c r="N10" i="2"/>
  <c r="H7" i="2"/>
  <c r="H6" i="2"/>
  <c r="H5" i="2"/>
  <c r="H4" i="2"/>
  <c r="D12" i="3"/>
  <c r="G11" i="1"/>
  <c r="G10" i="1"/>
  <c r="F11" i="1"/>
  <c r="F10" i="1"/>
  <c r="E10" i="1"/>
  <c r="E12" i="3" l="1"/>
  <c r="F12" i="3"/>
  <c r="D10" i="3"/>
  <c r="E10" i="3" s="1"/>
  <c r="F10" i="3" l="1"/>
  <c r="G5" i="3" l="1"/>
  <c r="G6" i="3" l="1"/>
  <c r="G7" i="3"/>
  <c r="G4" i="3" l="1"/>
  <c r="F12" i="1"/>
  <c r="F13" i="1"/>
  <c r="E11" i="1"/>
  <c r="E12" i="1"/>
  <c r="E13" i="1"/>
  <c r="H5" i="1" l="1"/>
  <c r="H6" i="1"/>
  <c r="H7" i="1"/>
  <c r="H4" i="1"/>
  <c r="I11" i="1" s="1"/>
  <c r="Q11" i="2" l="1"/>
  <c r="Q12" i="2"/>
  <c r="Q13" i="2"/>
  <c r="Q10" i="2"/>
  <c r="P11" i="2"/>
  <c r="P12" i="2"/>
  <c r="P10" i="2"/>
  <c r="G12" i="2" l="1"/>
  <c r="N13" i="2" l="1"/>
  <c r="G12" i="3" l="1"/>
  <c r="D11" i="3" l="1"/>
  <c r="D13" i="3"/>
  <c r="E11" i="3" l="1"/>
  <c r="F11" i="3"/>
  <c r="F13" i="3"/>
  <c r="E13" i="3"/>
  <c r="G11" i="3"/>
  <c r="G13" i="3"/>
  <c r="H13" i="2" l="1"/>
  <c r="H11" i="2"/>
  <c r="H12" i="2"/>
  <c r="H10" i="2"/>
  <c r="G11" i="2"/>
  <c r="G10" i="2"/>
  <c r="G10" i="3"/>
  <c r="S10" i="2" l="1"/>
  <c r="R10" i="2"/>
  <c r="J10" i="2"/>
  <c r="F12" i="2"/>
  <c r="O12" i="2"/>
  <c r="N12" i="2"/>
  <c r="E10" i="2"/>
  <c r="F10" i="2"/>
  <c r="F11" i="2"/>
  <c r="O11" i="2"/>
  <c r="N11" i="2"/>
  <c r="I10" i="2"/>
  <c r="E12" i="2"/>
  <c r="E11" i="2"/>
  <c r="E13" i="2"/>
  <c r="S13" i="2" l="1"/>
  <c r="R13" i="2"/>
  <c r="J13" i="2"/>
  <c r="S11" i="2"/>
  <c r="R11" i="2"/>
  <c r="S12" i="2"/>
  <c r="R12" i="2"/>
  <c r="I12" i="2"/>
  <c r="J12" i="2"/>
  <c r="J11" i="2"/>
  <c r="I11" i="2"/>
  <c r="I13" i="2"/>
  <c r="H10" i="1"/>
  <c r="H11" i="1"/>
  <c r="H12" i="1"/>
  <c r="H13" i="1"/>
  <c r="G13" i="1"/>
  <c r="G12" i="1" l="1"/>
  <c r="J11" i="1" l="1"/>
  <c r="J13" i="1"/>
  <c r="I13" i="1"/>
  <c r="J12" i="1"/>
  <c r="J10" i="1"/>
  <c r="I12" i="1"/>
  <c r="I10" i="1"/>
</calcChain>
</file>

<file path=xl/sharedStrings.xml><?xml version="1.0" encoding="utf-8"?>
<sst xmlns="http://schemas.openxmlformats.org/spreadsheetml/2006/main" count="75" uniqueCount="32">
  <si>
    <t>Catalyst</t>
  </si>
  <si>
    <t>Actual loading</t>
  </si>
  <si>
    <t>B/L ratio</t>
  </si>
  <si>
    <t>Number of BAS</t>
  </si>
  <si>
    <t>Number of LAS</t>
  </si>
  <si>
    <t>PNA</t>
  </si>
  <si>
    <t>PNA 300</t>
  </si>
  <si>
    <t>PNA 500</t>
  </si>
  <si>
    <t>PNA 700</t>
  </si>
  <si>
    <t>Calc. T.</t>
  </si>
  <si>
    <t>Reaction Temperature</t>
  </si>
  <si>
    <t>TOF Glucose (Total AS)</t>
  </si>
  <si>
    <t>TOF Fructose (Total AS)</t>
  </si>
  <si>
    <t>TOF Glucose (BAS)</t>
  </si>
  <si>
    <t>TOF Fructose (BAS)</t>
  </si>
  <si>
    <t>TOF Glucose (LAS)</t>
  </si>
  <si>
    <t>TOF Fructose (LAS)</t>
  </si>
  <si>
    <t>Initial rate Fructose, mmol/(h·gcat)</t>
  </si>
  <si>
    <t>Initial rate Glucose, mmol/(h·gcat)</t>
  </si>
  <si>
    <t>TOF (Total AS)</t>
  </si>
  <si>
    <t>TOF (BAS)</t>
  </si>
  <si>
    <t>TOF (LAS)</t>
  </si>
  <si>
    <t>Calcination Temperature</t>
  </si>
  <si>
    <t>10-Nb/SBA-15</t>
  </si>
  <si>
    <t>5-Nb/SBA-15</t>
  </si>
  <si>
    <t>2-Nb/SBA-15</t>
  </si>
  <si>
    <t>Initial rate Fructose, mmol/(h·gNb)</t>
  </si>
  <si>
    <t>Acidity / mmol·g-1</t>
  </si>
  <si>
    <t>Old acidity (wrong)</t>
  </si>
  <si>
    <t>10%PNA/SBA-15</t>
  </si>
  <si>
    <t>5%PNA/SBA-15</t>
  </si>
  <si>
    <t>2%PNA/SBA-15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</si>
</sst>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0" xfId="0" applyAlignment="1"/>
    <xf numFmtId="2" fontId="0" fillId="3" borderId="4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33645833333332"/>
          <c:y val="2.2048611111111113E-2"/>
          <c:w val="0.74242812499999999"/>
          <c:h val="0.82361111111111107"/>
        </c:manualLayout>
      </c:layout>
      <c:scatterChart>
        <c:scatterStyle val="lineMarker"/>
        <c:varyColors val="0"/>
        <c:ser>
          <c:idx val="0"/>
          <c:order val="0"/>
          <c:tx>
            <c:v>Fructose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>
                <a:solidFill>
                  <a:schemeClr val="tx2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'Figure S10'!$B$10:$B$13</c:f>
              <c:numCache>
                <c:formatCode>General</c:formatCode>
                <c:ptCount val="4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110</c:v>
                </c:pt>
              </c:numCache>
            </c:numRef>
          </c:xVal>
          <c:yVal>
            <c:numRef>
              <c:f>'Figure S10'!$F$10:$F$13</c:f>
              <c:numCache>
                <c:formatCode>0.00</c:formatCode>
                <c:ptCount val="4"/>
                <c:pt idx="0">
                  <c:v>0.20560240367270097</c:v>
                </c:pt>
                <c:pt idx="1">
                  <c:v>0.57200429917300688</c:v>
                </c:pt>
                <c:pt idx="2">
                  <c:v>1.0617676368769333</c:v>
                </c:pt>
                <c:pt idx="3">
                  <c:v>1.7466998234403193</c:v>
                </c:pt>
              </c:numCache>
            </c:numRef>
          </c:yVal>
          <c:smooth val="0"/>
        </c:ser>
        <c:ser>
          <c:idx val="1"/>
          <c:order val="1"/>
          <c:tx>
            <c:v>Glucose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>
                <a:solidFill>
                  <a:srgbClr val="C0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'Figure S10'!$B$10:$B$13</c:f>
              <c:numCache>
                <c:formatCode>General</c:formatCode>
                <c:ptCount val="4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110</c:v>
                </c:pt>
              </c:numCache>
            </c:numRef>
          </c:xVal>
          <c:yVal>
            <c:numRef>
              <c:f>'Figure S10'!$E$10:$E$13</c:f>
              <c:numCache>
                <c:formatCode>0.00</c:formatCode>
                <c:ptCount val="4"/>
                <c:pt idx="0">
                  <c:v>0.1865765096014958</c:v>
                </c:pt>
                <c:pt idx="1">
                  <c:v>0.40261246808743834</c:v>
                </c:pt>
                <c:pt idx="2">
                  <c:v>0.82731952283821164</c:v>
                </c:pt>
                <c:pt idx="3">
                  <c:v>1.1648757079724967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953920"/>
        <c:axId val="285954704"/>
      </c:scatterChart>
      <c:valAx>
        <c:axId val="285953920"/>
        <c:scaling>
          <c:orientation val="minMax"/>
          <c:max val="110"/>
          <c:min val="80"/>
        </c:scaling>
        <c:delete val="0"/>
        <c:axPos val="b"/>
        <c:title>
          <c:tx>
            <c:rich>
              <a:bodyPr/>
              <a:lstStyle/>
              <a:p>
                <a:pPr>
                  <a:defRPr sz="400"/>
                </a:pPr>
                <a:r>
                  <a:rPr lang="en-US" sz="1000" b="0" i="0" baseline="0">
                    <a:effectLst/>
                  </a:rPr>
                  <a:t>Reaction temperature / ºC</a:t>
                </a:r>
                <a:endParaRPr lang="en-GB" sz="4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85954704"/>
        <c:crosses val="autoZero"/>
        <c:crossBetween val="midCat"/>
        <c:majorUnit val="10"/>
      </c:valAx>
      <c:valAx>
        <c:axId val="2859547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TOF / h</a:t>
                </a:r>
                <a:r>
                  <a:rPr lang="en-US" baseline="-25000"/>
                  <a:t>-1</a:t>
                </a:r>
              </a:p>
            </c:rich>
          </c:tx>
          <c:layout>
            <c:manualLayout>
              <c:xMode val="edge"/>
              <c:yMode val="edge"/>
              <c:x val="1.1795138888888888E-3"/>
              <c:y val="0.31234409722222223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285953920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l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8312500000000001"/>
          <c:y val="4.6768749999999998E-2"/>
          <c:w val="0.23800930788608513"/>
          <c:h val="0.14166874999999995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33645833333332"/>
          <c:y val="2.2048611111111113E-2"/>
          <c:w val="0.74242812499999999"/>
          <c:h val="0.82361111111111107"/>
        </c:manualLayout>
      </c:layout>
      <c:scatterChart>
        <c:scatterStyle val="lineMarker"/>
        <c:varyColors val="0"/>
        <c:ser>
          <c:idx val="0"/>
          <c:order val="0"/>
          <c:tx>
            <c:v>Fructose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>
                <a:solidFill>
                  <a:schemeClr val="tx2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'Figure S10'!$B$10:$B$13</c:f>
              <c:numCache>
                <c:formatCode>General</c:formatCode>
                <c:ptCount val="4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110</c:v>
                </c:pt>
              </c:numCache>
            </c:numRef>
          </c:xVal>
          <c:yVal>
            <c:numRef>
              <c:f>'Figure S10'!$H$10:$H$13</c:f>
              <c:numCache>
                <c:formatCode>0.00</c:formatCode>
                <c:ptCount val="4"/>
                <c:pt idx="0">
                  <c:v>0.43393782383419688</c:v>
                </c:pt>
                <c:pt idx="1">
                  <c:v>1.2072538860103628</c:v>
                </c:pt>
                <c:pt idx="2">
                  <c:v>2.2409326424870466</c:v>
                </c:pt>
                <c:pt idx="3">
                  <c:v>3.6865284974093266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802960"/>
        <c:axId val="287806096"/>
      </c:scatterChart>
      <c:valAx>
        <c:axId val="287802960"/>
        <c:scaling>
          <c:orientation val="minMax"/>
          <c:max val="110"/>
          <c:min val="80"/>
        </c:scaling>
        <c:delete val="0"/>
        <c:axPos val="b"/>
        <c:title>
          <c:tx>
            <c:rich>
              <a:bodyPr/>
              <a:lstStyle/>
              <a:p>
                <a:pPr>
                  <a:defRPr sz="400"/>
                </a:pPr>
                <a:r>
                  <a:rPr lang="en-US" sz="1000" b="0" i="0" baseline="0">
                    <a:effectLst/>
                  </a:rPr>
                  <a:t>Reaction temperature / ºC</a:t>
                </a:r>
                <a:endParaRPr lang="en-GB" sz="4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87806096"/>
        <c:crosses val="autoZero"/>
        <c:crossBetween val="midCat"/>
        <c:majorUnit val="10"/>
      </c:valAx>
      <c:valAx>
        <c:axId val="2878060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TOF / h</a:t>
                </a:r>
                <a:r>
                  <a:rPr lang="en-US" baseline="-25000"/>
                  <a:t>-1</a:t>
                </a:r>
              </a:p>
            </c:rich>
          </c:tx>
          <c:layout>
            <c:manualLayout>
              <c:xMode val="edge"/>
              <c:yMode val="edge"/>
              <c:x val="1.1795138888888888E-3"/>
              <c:y val="0.31234409722222223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287802960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l"/>
      <c:legendEntry>
        <c:idx val="1"/>
        <c:delete val="1"/>
      </c:legendEntry>
      <c:layout>
        <c:manualLayout>
          <c:xMode val="edge"/>
          <c:yMode val="edge"/>
          <c:x val="0.18312500000000001"/>
          <c:y val="4.6768749999999998E-2"/>
          <c:w val="0.25915229706818838"/>
          <c:h val="0.13725902777777776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33645833333332"/>
          <c:y val="2.2048611111111113E-2"/>
          <c:w val="0.74242812499999999"/>
          <c:h val="0.82361111111111107"/>
        </c:manualLayout>
      </c:layout>
      <c:scatterChart>
        <c:scatterStyle val="lineMarker"/>
        <c:varyColors val="0"/>
        <c:ser>
          <c:idx val="1"/>
          <c:order val="0"/>
          <c:tx>
            <c:v>Glucose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>
                <a:solidFill>
                  <a:srgbClr val="C0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'Figure S10'!$B$10:$B$13</c:f>
              <c:numCache>
                <c:formatCode>General</c:formatCode>
                <c:ptCount val="4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110</c:v>
                </c:pt>
              </c:numCache>
            </c:numRef>
          </c:xVal>
          <c:yVal>
            <c:numRef>
              <c:f>'Figure S10'!$I$10:$I$13</c:f>
              <c:numCache>
                <c:formatCode>0.00</c:formatCode>
                <c:ptCount val="4"/>
                <c:pt idx="0">
                  <c:v>0.35457750925279313</c:v>
                </c:pt>
                <c:pt idx="1">
                  <c:v>0.76514094101918517</c:v>
                </c:pt>
                <c:pt idx="2">
                  <c:v>1.5722713239235697</c:v>
                </c:pt>
                <c:pt idx="3">
                  <c:v>2.2137766860585573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808448"/>
        <c:axId val="287808056"/>
      </c:scatterChart>
      <c:valAx>
        <c:axId val="287808448"/>
        <c:scaling>
          <c:orientation val="minMax"/>
          <c:max val="110"/>
          <c:min val="80"/>
        </c:scaling>
        <c:delete val="0"/>
        <c:axPos val="b"/>
        <c:title>
          <c:tx>
            <c:rich>
              <a:bodyPr/>
              <a:lstStyle/>
              <a:p>
                <a:pPr>
                  <a:defRPr sz="400"/>
                </a:pPr>
                <a:r>
                  <a:rPr lang="en-US" sz="1000" b="0" i="0" baseline="0">
                    <a:effectLst/>
                  </a:rPr>
                  <a:t>Reaction temperature / ºC</a:t>
                </a:r>
                <a:endParaRPr lang="en-GB" sz="4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87808056"/>
        <c:crosses val="autoZero"/>
        <c:crossBetween val="midCat"/>
        <c:majorUnit val="10"/>
      </c:valAx>
      <c:valAx>
        <c:axId val="2878080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TOF / h</a:t>
                </a:r>
                <a:r>
                  <a:rPr lang="en-US" baseline="-25000"/>
                  <a:t>-1</a:t>
                </a:r>
              </a:p>
            </c:rich>
          </c:tx>
          <c:layout>
            <c:manualLayout>
              <c:xMode val="edge"/>
              <c:yMode val="edge"/>
              <c:x val="1.1795138888888888E-3"/>
              <c:y val="0.31234409722222223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287808448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l"/>
      <c:legendEntry>
        <c:idx val="1"/>
        <c:delete val="1"/>
      </c:legendEntry>
      <c:layout>
        <c:manualLayout>
          <c:xMode val="edge"/>
          <c:yMode val="edge"/>
          <c:x val="0.18312500000000001"/>
          <c:y val="4.6768749999999998E-2"/>
          <c:w val="0.24234739155149443"/>
          <c:h val="0.13284930555555552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13194444444447"/>
          <c:y val="2.4639236111111112E-2"/>
          <c:w val="0.71500902777777775"/>
          <c:h val="0.81982569444444442"/>
        </c:manualLayout>
      </c:layout>
      <c:scatterChart>
        <c:scatterStyle val="lineMarker"/>
        <c:varyColors val="0"/>
        <c:ser>
          <c:idx val="0"/>
          <c:order val="1"/>
          <c:tx>
            <c:v>Fructose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'Figure S11'!$B$10:$B$13</c:f>
              <c:numCache>
                <c:formatCode>General</c:formatCode>
                <c:ptCount val="4"/>
                <c:pt idx="0">
                  <c:v>80</c:v>
                </c:pt>
                <c:pt idx="1">
                  <c:v>300</c:v>
                </c:pt>
                <c:pt idx="2">
                  <c:v>500</c:v>
                </c:pt>
                <c:pt idx="3">
                  <c:v>700</c:v>
                </c:pt>
              </c:numCache>
            </c:numRef>
          </c:xVal>
          <c:yVal>
            <c:numRef>
              <c:f>'Figure S11'!$F$10:$F$13</c:f>
              <c:numCache>
                <c:formatCode>0.00</c:formatCode>
                <c:ptCount val="4"/>
                <c:pt idx="0">
                  <c:v>1.061522141469563</c:v>
                </c:pt>
                <c:pt idx="1">
                  <c:v>1.5769154559433598</c:v>
                </c:pt>
                <c:pt idx="2">
                  <c:v>2.0788773456163399</c:v>
                </c:pt>
                <c:pt idx="3">
                  <c:v>2.9136652644801075</c:v>
                </c:pt>
              </c:numCache>
            </c:numRef>
          </c:yVal>
          <c:smooth val="1"/>
        </c:ser>
        <c:ser>
          <c:idx val="8"/>
          <c:order val="0"/>
          <c:tx>
            <c:v>Glucose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'Figure S11'!$B$10:$B$13</c:f>
              <c:numCache>
                <c:formatCode>General</c:formatCode>
                <c:ptCount val="4"/>
                <c:pt idx="0">
                  <c:v>80</c:v>
                </c:pt>
                <c:pt idx="1">
                  <c:v>300</c:v>
                </c:pt>
                <c:pt idx="2">
                  <c:v>500</c:v>
                </c:pt>
                <c:pt idx="3">
                  <c:v>700</c:v>
                </c:pt>
              </c:numCache>
            </c:numRef>
          </c:xVal>
          <c:yVal>
            <c:numRef>
              <c:f>'Figure S11'!$E$10:$E$13</c:f>
              <c:numCache>
                <c:formatCode>0.00</c:formatCode>
                <c:ptCount val="4"/>
                <c:pt idx="0">
                  <c:v>0.82750364439373947</c:v>
                </c:pt>
                <c:pt idx="1">
                  <c:v>1.0233762798711037</c:v>
                </c:pt>
                <c:pt idx="2">
                  <c:v>1.412234229289401</c:v>
                </c:pt>
                <c:pt idx="3">
                  <c:v>2.1284221435563904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808840"/>
        <c:axId val="287807664"/>
      </c:scatterChart>
      <c:scatterChart>
        <c:scatterStyle val="lineMarker"/>
        <c:varyColors val="0"/>
        <c:ser>
          <c:idx val="1"/>
          <c:order val="2"/>
          <c:tx>
            <c:v>TOF(HMF) G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'Figure S11'!$B$10:$B$13</c:f>
              <c:numCache>
                <c:formatCode>General</c:formatCode>
                <c:ptCount val="4"/>
                <c:pt idx="0">
                  <c:v>80</c:v>
                </c:pt>
                <c:pt idx="1">
                  <c:v>300</c:v>
                </c:pt>
                <c:pt idx="2">
                  <c:v>500</c:v>
                </c:pt>
                <c:pt idx="3">
                  <c:v>700</c:v>
                </c:pt>
              </c:numCache>
            </c:numRef>
          </c:xVal>
          <c:yVal>
            <c:numRef>
              <c:f>'Figure S11'!$N$10:$N$13</c:f>
              <c:numCache>
                <c:formatCode>0.00</c:formatCode>
                <c:ptCount val="4"/>
                <c:pt idx="0">
                  <c:v>0.11071500565377079</c:v>
                </c:pt>
                <c:pt idx="1">
                  <c:v>0.17188669159978223</c:v>
                </c:pt>
                <c:pt idx="2">
                  <c:v>0.18092226075059178</c:v>
                </c:pt>
                <c:pt idx="3">
                  <c:v>0.13742145680631615</c:v>
                </c:pt>
              </c:numCache>
            </c:numRef>
          </c:yVal>
          <c:smooth val="1"/>
        </c:ser>
        <c:ser>
          <c:idx val="2"/>
          <c:order val="3"/>
          <c:tx>
            <c:v>TOF(HMF) F</c:v>
          </c:tx>
          <c:spPr>
            <a:ln w="28575">
              <a:noFill/>
            </a:ln>
          </c:spPr>
          <c:marker>
            <c:symbol val="circl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'Figure S11'!$B$10:$B$13</c:f>
              <c:numCache>
                <c:formatCode>General</c:formatCode>
                <c:ptCount val="4"/>
                <c:pt idx="0">
                  <c:v>80</c:v>
                </c:pt>
                <c:pt idx="1">
                  <c:v>300</c:v>
                </c:pt>
                <c:pt idx="2">
                  <c:v>500</c:v>
                </c:pt>
                <c:pt idx="3">
                  <c:v>700</c:v>
                </c:pt>
              </c:numCache>
            </c:numRef>
          </c:xVal>
          <c:yVal>
            <c:numRef>
              <c:f>'Figure S11'!$O$10:$O$13</c:f>
              <c:numCache>
                <c:formatCode>0.00</c:formatCode>
                <c:ptCount val="4"/>
                <c:pt idx="0">
                  <c:v>0.22312221720339184</c:v>
                </c:pt>
                <c:pt idx="1">
                  <c:v>0.36196447087724659</c:v>
                </c:pt>
                <c:pt idx="2">
                  <c:v>0.63219708768739447</c:v>
                </c:pt>
                <c:pt idx="3">
                  <c:v>0.82167210918221123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804528"/>
        <c:axId val="287806488"/>
      </c:scatterChart>
      <c:valAx>
        <c:axId val="287808840"/>
        <c:scaling>
          <c:orientation val="minMax"/>
          <c:max val="8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Calcination temperature</a:t>
                </a:r>
                <a:r>
                  <a:rPr lang="en-US" sz="1200" baseline="0"/>
                  <a:t> /</a:t>
                </a:r>
                <a:r>
                  <a:rPr lang="en-US" sz="1200"/>
                  <a:t> ºC</a:t>
                </a:r>
              </a:p>
            </c:rich>
          </c:tx>
          <c:layout>
            <c:manualLayout>
              <c:xMode val="edge"/>
              <c:yMode val="edge"/>
              <c:x val="0.21602534722222222"/>
              <c:y val="0.925894444444444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87807664"/>
        <c:crosses val="autoZero"/>
        <c:crossBetween val="midCat"/>
        <c:majorUnit val="200"/>
        <c:minorUnit val="20"/>
      </c:valAx>
      <c:valAx>
        <c:axId val="2878076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TOF / h</a:t>
                </a:r>
                <a:r>
                  <a:rPr lang="en-US" sz="1200" baseline="30000"/>
                  <a:t>-1</a:t>
                </a:r>
                <a:r>
                  <a:rPr lang="en-US" sz="1200"/>
                  <a:t> </a:t>
                </a:r>
              </a:p>
            </c:rich>
          </c:tx>
          <c:layout>
            <c:manualLayout>
              <c:xMode val="edge"/>
              <c:yMode val="edge"/>
              <c:x val="3.9895833333333337E-3"/>
              <c:y val="0.3205892361111110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87808840"/>
        <c:crosses val="autoZero"/>
        <c:crossBetween val="midCat"/>
      </c:valAx>
      <c:valAx>
        <c:axId val="287806488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crossAx val="287804528"/>
        <c:crosses val="max"/>
        <c:crossBetween val="midCat"/>
      </c:valAx>
      <c:valAx>
        <c:axId val="287804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7806488"/>
        <c:crosses val="autoZero"/>
        <c:crossBetween val="midCat"/>
      </c:valAx>
      <c:spPr>
        <a:solidFill>
          <a:schemeClr val="bg1"/>
        </a:solidFill>
        <a:ln w="12700">
          <a:solidFill>
            <a:schemeClr val="tx1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8147847222222224"/>
          <c:y val="2.7880902777777779E-2"/>
          <c:w val="0.40444861111111113"/>
          <c:h val="0.2221590277777777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13194444444447"/>
          <c:y val="2.4639236111111112E-2"/>
          <c:w val="0.71500902777777775"/>
          <c:h val="0.81982569444444442"/>
        </c:manualLayout>
      </c:layout>
      <c:scatterChart>
        <c:scatterStyle val="lineMarker"/>
        <c:varyColors val="0"/>
        <c:ser>
          <c:idx val="0"/>
          <c:order val="1"/>
          <c:tx>
            <c:v>Fructose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'Figure S11'!$B$10:$B$13</c:f>
              <c:numCache>
                <c:formatCode>General</c:formatCode>
                <c:ptCount val="4"/>
                <c:pt idx="0">
                  <c:v>80</c:v>
                </c:pt>
                <c:pt idx="1">
                  <c:v>300</c:v>
                </c:pt>
                <c:pt idx="2">
                  <c:v>500</c:v>
                </c:pt>
                <c:pt idx="3">
                  <c:v>700</c:v>
                </c:pt>
              </c:numCache>
            </c:numRef>
          </c:xVal>
          <c:yVal>
            <c:numRef>
              <c:f>'Figure S11'!$H$10:$H$12</c:f>
              <c:numCache>
                <c:formatCode>0.00</c:formatCode>
                <c:ptCount val="3"/>
                <c:pt idx="0">
                  <c:v>2.2404145077720208</c:v>
                </c:pt>
                <c:pt idx="1">
                  <c:v>3.4947499999999998</c:v>
                </c:pt>
                <c:pt idx="2">
                  <c:v>5.2664473684210522</c:v>
                </c:pt>
              </c:numCache>
            </c:numRef>
          </c:yVal>
          <c:smooth val="1"/>
        </c:ser>
        <c:ser>
          <c:idx val="8"/>
          <c:order val="0"/>
          <c:tx>
            <c:v>Glucose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'Figure S11'!$B$10:$B$13</c:f>
              <c:numCache>
                <c:formatCode>General</c:formatCode>
                <c:ptCount val="4"/>
                <c:pt idx="0">
                  <c:v>80</c:v>
                </c:pt>
                <c:pt idx="1">
                  <c:v>300</c:v>
                </c:pt>
                <c:pt idx="2">
                  <c:v>500</c:v>
                </c:pt>
                <c:pt idx="3">
                  <c:v>700</c:v>
                </c:pt>
              </c:numCache>
            </c:numRef>
          </c:xVal>
          <c:yVal>
            <c:numRef>
              <c:f>'Figure S11'!$G$10:$G$12</c:f>
              <c:numCache>
                <c:formatCode>0.00</c:formatCode>
                <c:ptCount val="3"/>
                <c:pt idx="0">
                  <c:v>1.7465025906735752</c:v>
                </c:pt>
                <c:pt idx="1">
                  <c:v>2.2679999999999998</c:v>
                </c:pt>
                <c:pt idx="2">
                  <c:v>3.5776315789473681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806880"/>
        <c:axId val="287805704"/>
      </c:scatterChart>
      <c:scatterChart>
        <c:scatterStyle val="lineMarker"/>
        <c:varyColors val="0"/>
        <c:ser>
          <c:idx val="1"/>
          <c:order val="2"/>
          <c:tx>
            <c:v>TOF(HMF)G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'Figure S11'!$B$10:$B$13</c:f>
              <c:numCache>
                <c:formatCode>General</c:formatCode>
                <c:ptCount val="4"/>
                <c:pt idx="0">
                  <c:v>80</c:v>
                </c:pt>
                <c:pt idx="1">
                  <c:v>300</c:v>
                </c:pt>
                <c:pt idx="2">
                  <c:v>500</c:v>
                </c:pt>
                <c:pt idx="3">
                  <c:v>700</c:v>
                </c:pt>
              </c:numCache>
            </c:numRef>
          </c:xVal>
          <c:yVal>
            <c:numRef>
              <c:f>'Figure S11'!$P$10:$P$12</c:f>
              <c:numCache>
                <c:formatCode>0.00</c:formatCode>
                <c:ptCount val="3"/>
                <c:pt idx="0">
                  <c:v>0.2336715318546011</c:v>
                </c:pt>
                <c:pt idx="1">
                  <c:v>0.3809341922576191</c:v>
                </c:pt>
                <c:pt idx="2">
                  <c:v>0.45833274677215396</c:v>
                </c:pt>
              </c:numCache>
            </c:numRef>
          </c:yVal>
          <c:smooth val="1"/>
        </c:ser>
        <c:ser>
          <c:idx val="2"/>
          <c:order val="3"/>
          <c:tx>
            <c:v>TOF(HMF)F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'Figure S11'!$B$10:$B$13</c:f>
              <c:numCache>
                <c:formatCode>General</c:formatCode>
                <c:ptCount val="4"/>
                <c:pt idx="0">
                  <c:v>80</c:v>
                </c:pt>
                <c:pt idx="1">
                  <c:v>300</c:v>
                </c:pt>
                <c:pt idx="2">
                  <c:v>500</c:v>
                </c:pt>
                <c:pt idx="3">
                  <c:v>700</c:v>
                </c:pt>
              </c:numCache>
            </c:numRef>
          </c:xVal>
          <c:yVal>
            <c:numRef>
              <c:f>'Figure S11'!$Q$10:$Q$12</c:f>
              <c:numCache>
                <c:formatCode>0.00</c:formatCode>
                <c:ptCount val="3"/>
                <c:pt idx="0">
                  <c:v>0.47091457907481832</c:v>
                </c:pt>
                <c:pt idx="1">
                  <c:v>0.80218335728183343</c:v>
                </c:pt>
                <c:pt idx="2">
                  <c:v>1.6015532113019544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803744"/>
        <c:axId val="287803352"/>
      </c:scatterChart>
      <c:valAx>
        <c:axId val="287806880"/>
        <c:scaling>
          <c:orientation val="minMax"/>
          <c:max val="8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Calcination temperature</a:t>
                </a:r>
                <a:r>
                  <a:rPr lang="en-US" sz="1200" baseline="0"/>
                  <a:t> /</a:t>
                </a:r>
                <a:r>
                  <a:rPr lang="en-US" sz="1200"/>
                  <a:t> ºC</a:t>
                </a:r>
              </a:p>
            </c:rich>
          </c:tx>
          <c:layout>
            <c:manualLayout>
              <c:xMode val="edge"/>
              <c:yMode val="edge"/>
              <c:x val="0.21602534722222222"/>
              <c:y val="0.925894444444444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87805704"/>
        <c:crosses val="autoZero"/>
        <c:crossBetween val="midCat"/>
        <c:majorUnit val="200"/>
        <c:minorUnit val="20"/>
      </c:valAx>
      <c:valAx>
        <c:axId val="2878057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TOF / h</a:t>
                </a:r>
                <a:r>
                  <a:rPr lang="en-US" sz="1200" baseline="30000"/>
                  <a:t>-1</a:t>
                </a:r>
                <a:r>
                  <a:rPr lang="en-US" sz="1200"/>
                  <a:t> </a:t>
                </a:r>
              </a:p>
            </c:rich>
          </c:tx>
          <c:layout>
            <c:manualLayout>
              <c:xMode val="edge"/>
              <c:yMode val="edge"/>
              <c:x val="3.9895833333333337E-3"/>
              <c:y val="0.3205892361111110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87806880"/>
        <c:crosses val="autoZero"/>
        <c:crossBetween val="midCat"/>
      </c:valAx>
      <c:valAx>
        <c:axId val="287803352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crossAx val="287803744"/>
        <c:crosses val="max"/>
        <c:crossBetween val="midCat"/>
      </c:valAx>
      <c:valAx>
        <c:axId val="28780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7803352"/>
        <c:crosses val="autoZero"/>
        <c:crossBetween val="midCat"/>
      </c:valAx>
      <c:spPr>
        <a:solidFill>
          <a:schemeClr val="bg1"/>
        </a:solidFill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8147847222222224"/>
          <c:y val="2.7880902777777779E-2"/>
          <c:w val="0.40885833333333332"/>
          <c:h val="0.11191597222222224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13194444444447"/>
          <c:y val="2.4639236111111112E-2"/>
          <c:w val="0.71500902777777775"/>
          <c:h val="0.81982569444444442"/>
        </c:manualLayout>
      </c:layout>
      <c:scatterChart>
        <c:scatterStyle val="lineMarker"/>
        <c:varyColors val="0"/>
        <c:ser>
          <c:idx val="0"/>
          <c:order val="1"/>
          <c:tx>
            <c:v>Fructose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'Figure S11'!$B$10:$B$13</c:f>
              <c:numCache>
                <c:formatCode>General</c:formatCode>
                <c:ptCount val="4"/>
                <c:pt idx="0">
                  <c:v>80</c:v>
                </c:pt>
                <c:pt idx="1">
                  <c:v>300</c:v>
                </c:pt>
                <c:pt idx="2">
                  <c:v>500</c:v>
                </c:pt>
                <c:pt idx="3">
                  <c:v>700</c:v>
                </c:pt>
              </c:numCache>
            </c:numRef>
          </c:xVal>
          <c:yVal>
            <c:numRef>
              <c:f>'Figure S11'!$J$10:$J$13</c:f>
              <c:numCache>
                <c:formatCode>0.00</c:formatCode>
                <c:ptCount val="4"/>
                <c:pt idx="0">
                  <c:v>2.0173594079066808</c:v>
                </c:pt>
                <c:pt idx="1">
                  <c:v>2.8735144576138683</c:v>
                </c:pt>
                <c:pt idx="2">
                  <c:v>3.4346847434767915</c:v>
                </c:pt>
                <c:pt idx="3">
                  <c:v>2.9136652644801075</c:v>
                </c:pt>
              </c:numCache>
            </c:numRef>
          </c:yVal>
          <c:smooth val="1"/>
        </c:ser>
        <c:ser>
          <c:idx val="8"/>
          <c:order val="0"/>
          <c:tx>
            <c:v>Glucose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'Figure S11'!$B$10:$B$13</c:f>
              <c:numCache>
                <c:formatCode>General</c:formatCode>
                <c:ptCount val="4"/>
                <c:pt idx="0">
                  <c:v>80</c:v>
                </c:pt>
                <c:pt idx="1">
                  <c:v>300</c:v>
                </c:pt>
                <c:pt idx="2">
                  <c:v>500</c:v>
                </c:pt>
                <c:pt idx="3">
                  <c:v>700</c:v>
                </c:pt>
              </c:numCache>
            </c:numRef>
          </c:xVal>
          <c:yVal>
            <c:numRef>
              <c:f>'Figure S11'!$I$10:$I$13</c:f>
              <c:numCache>
                <c:formatCode>0.00</c:formatCode>
                <c:ptCount val="4"/>
                <c:pt idx="0">
                  <c:v>1.5726212359392797</c:v>
                </c:pt>
                <c:pt idx="1">
                  <c:v>1.8648346204644832</c:v>
                </c:pt>
                <c:pt idx="2">
                  <c:v>2.3332686614649334</c:v>
                </c:pt>
                <c:pt idx="3">
                  <c:v>2.1284221435563904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949728"/>
        <c:axId val="287945024"/>
      </c:scatterChart>
      <c:scatterChart>
        <c:scatterStyle val="lineMarker"/>
        <c:varyColors val="0"/>
        <c:ser>
          <c:idx val="1"/>
          <c:order val="2"/>
          <c:tx>
            <c:v>TOF(HMF)G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'Figure S11'!$B$10:$B$13</c:f>
              <c:numCache>
                <c:formatCode>General</c:formatCode>
                <c:ptCount val="4"/>
                <c:pt idx="0">
                  <c:v>80</c:v>
                </c:pt>
                <c:pt idx="1">
                  <c:v>300</c:v>
                </c:pt>
                <c:pt idx="2">
                  <c:v>500</c:v>
                </c:pt>
                <c:pt idx="3">
                  <c:v>700</c:v>
                </c:pt>
              </c:numCache>
            </c:numRef>
          </c:xVal>
          <c:yVal>
            <c:numRef>
              <c:f>'Figure S11'!$R$10:$R$13</c:f>
              <c:numCache>
                <c:formatCode>0.00</c:formatCode>
                <c:ptCount val="4"/>
                <c:pt idx="0">
                  <c:v>0.21040725343973435</c:v>
                </c:pt>
                <c:pt idx="1">
                  <c:v>0.31321837294562688</c:v>
                </c:pt>
                <c:pt idx="2">
                  <c:v>0.29891659075786087</c:v>
                </c:pt>
                <c:pt idx="3">
                  <c:v>0.13742145680631615</c:v>
                </c:pt>
              </c:numCache>
            </c:numRef>
          </c:yVal>
          <c:smooth val="1"/>
        </c:ser>
        <c:ser>
          <c:idx val="2"/>
          <c:order val="3"/>
          <c:tx>
            <c:v>TOF(HMF)F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'Figure S11'!$B$10:$B$13</c:f>
              <c:numCache>
                <c:formatCode>General</c:formatCode>
                <c:ptCount val="4"/>
                <c:pt idx="0">
                  <c:v>80</c:v>
                </c:pt>
                <c:pt idx="1">
                  <c:v>300</c:v>
                </c:pt>
                <c:pt idx="2">
                  <c:v>500</c:v>
                </c:pt>
                <c:pt idx="3">
                  <c:v>700</c:v>
                </c:pt>
              </c:numCache>
            </c:numRef>
          </c:xVal>
          <c:yVal>
            <c:numRef>
              <c:f>'Figure S11'!$S$10:$S$13</c:f>
              <c:numCache>
                <c:formatCode>0.00</c:formatCode>
                <c:ptCount val="4"/>
                <c:pt idx="0">
                  <c:v>0.42403044308159316</c:v>
                </c:pt>
                <c:pt idx="1">
                  <c:v>0.65958522778641671</c:v>
                </c:pt>
                <c:pt idx="2">
                  <c:v>1.0445049567398039</c:v>
                </c:pt>
                <c:pt idx="3">
                  <c:v>0.82167210918221123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951296"/>
        <c:axId val="287950512"/>
      </c:scatterChart>
      <c:valAx>
        <c:axId val="287949728"/>
        <c:scaling>
          <c:orientation val="minMax"/>
          <c:max val="8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Calcination temperature</a:t>
                </a:r>
                <a:r>
                  <a:rPr lang="en-US" sz="1200" baseline="0"/>
                  <a:t> /</a:t>
                </a:r>
                <a:r>
                  <a:rPr lang="en-US" sz="1200"/>
                  <a:t> ºC</a:t>
                </a:r>
              </a:p>
            </c:rich>
          </c:tx>
          <c:layout>
            <c:manualLayout>
              <c:xMode val="edge"/>
              <c:yMode val="edge"/>
              <c:x val="0.21602534722222222"/>
              <c:y val="0.925894444444444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87945024"/>
        <c:crosses val="autoZero"/>
        <c:crossBetween val="midCat"/>
        <c:majorUnit val="200"/>
        <c:minorUnit val="20"/>
      </c:valAx>
      <c:valAx>
        <c:axId val="2879450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TOF / h</a:t>
                </a:r>
                <a:r>
                  <a:rPr lang="en-US" sz="1200" baseline="30000"/>
                  <a:t>-1</a:t>
                </a:r>
                <a:r>
                  <a:rPr lang="en-US" sz="1200"/>
                  <a:t> </a:t>
                </a:r>
              </a:p>
            </c:rich>
          </c:tx>
          <c:layout>
            <c:manualLayout>
              <c:xMode val="edge"/>
              <c:yMode val="edge"/>
              <c:x val="3.9895833333333337E-3"/>
              <c:y val="0.3205892361111110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87949728"/>
        <c:crosses val="autoZero"/>
        <c:crossBetween val="midCat"/>
      </c:valAx>
      <c:valAx>
        <c:axId val="287950512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crossAx val="287951296"/>
        <c:crosses val="max"/>
        <c:crossBetween val="midCat"/>
      </c:valAx>
      <c:valAx>
        <c:axId val="28795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7950512"/>
        <c:crosses val="autoZero"/>
        <c:crossBetween val="midCat"/>
      </c:valAx>
      <c:spPr>
        <a:solidFill>
          <a:schemeClr val="bg1"/>
        </a:solidFill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8147847222222224"/>
          <c:y val="2.7880902777777779E-2"/>
          <c:w val="0.38240000000000002"/>
          <c:h val="0.12073541666666666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35524476200849"/>
          <c:y val="2.4639236111111112E-2"/>
          <c:w val="0.68673746839564931"/>
          <c:h val="0.691950538527487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'Figure 5'!$B$10:$B$13</c:f>
              <c:strCache>
                <c:ptCount val="4"/>
                <c:pt idx="0">
                  <c:v>PNA</c:v>
                </c:pt>
                <c:pt idx="1">
                  <c:v>10%PNA/SBA-15</c:v>
                </c:pt>
                <c:pt idx="2">
                  <c:v>5%PNA/SBA-15</c:v>
                </c:pt>
                <c:pt idx="3">
                  <c:v>2%PNA/SBA-15</c:v>
                </c:pt>
              </c:strCache>
            </c:strRef>
          </c:tx>
          <c:spPr>
            <a:solidFill>
              <a:srgbClr val="FF0000"/>
            </a:solidFill>
            <a:ln w="28575">
              <a:solidFill>
                <a:schemeClr val="tx1"/>
              </a:solidFill>
            </a:ln>
          </c:spPr>
          <c:invertIfNegative val="0"/>
          <c:cat>
            <c:strRef>
              <c:f>'Figure 5'!$B$10:$B$13</c:f>
              <c:strCache>
                <c:ptCount val="4"/>
                <c:pt idx="0">
                  <c:v>PNA</c:v>
                </c:pt>
                <c:pt idx="1">
                  <c:v>10%PNA/SBA-15</c:v>
                </c:pt>
                <c:pt idx="2">
                  <c:v>5%PNA/SBA-15</c:v>
                </c:pt>
                <c:pt idx="3">
                  <c:v>2%PNA/SBA-15</c:v>
                </c:pt>
              </c:strCache>
            </c:strRef>
          </c:cat>
          <c:val>
            <c:numRef>
              <c:f>'Figure 5'!$E$10:$E$13</c:f>
              <c:numCache>
                <c:formatCode>0.00</c:formatCode>
                <c:ptCount val="4"/>
                <c:pt idx="0">
                  <c:v>1.7373521136981391</c:v>
                </c:pt>
                <c:pt idx="1">
                  <c:v>5.40380294651355</c:v>
                </c:pt>
                <c:pt idx="2">
                  <c:v>15.107865091952759</c:v>
                </c:pt>
                <c:pt idx="3">
                  <c:v>24.027761541608463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950120"/>
        <c:axId val="287952472"/>
      </c:barChart>
      <c:scatterChart>
        <c:scatterStyle val="lineMarker"/>
        <c:varyColors val="0"/>
        <c:ser>
          <c:idx val="0"/>
          <c:order val="1"/>
          <c:spPr>
            <a:ln w="12700">
              <a:solidFill>
                <a:schemeClr val="tx1"/>
              </a:solidFill>
            </a:ln>
          </c:spPr>
          <c:marker>
            <c:symbol val="circle"/>
            <c:size val="8"/>
            <c:spPr>
              <a:ln>
                <a:solidFill>
                  <a:schemeClr val="tx1"/>
                </a:solidFill>
              </a:ln>
            </c:spPr>
          </c:marker>
          <c:xVal>
            <c:strRef>
              <c:f>'Figure 5'!$B$10:$B$13</c:f>
              <c:strCache>
                <c:ptCount val="4"/>
                <c:pt idx="0">
                  <c:v>PNA</c:v>
                </c:pt>
                <c:pt idx="1">
                  <c:v>10%PNA/SBA-15</c:v>
                </c:pt>
                <c:pt idx="2">
                  <c:v>5%PNA/SBA-15</c:v>
                </c:pt>
                <c:pt idx="3">
                  <c:v>2%PNA/SBA-15</c:v>
                </c:pt>
              </c:strCache>
            </c:strRef>
          </c:xVal>
          <c:yVal>
            <c:numRef>
              <c:f>'Figure 5'!$D$10:$D$13</c:f>
              <c:numCache>
                <c:formatCode>0.00</c:formatCode>
                <c:ptCount val="4"/>
                <c:pt idx="0">
                  <c:v>2.8307692307692309</c:v>
                </c:pt>
                <c:pt idx="1">
                  <c:v>2.7406504065040647</c:v>
                </c:pt>
                <c:pt idx="2">
                  <c:v>5.5352941176470587</c:v>
                </c:pt>
                <c:pt idx="3">
                  <c:v>4.8107142857142859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946984"/>
        <c:axId val="287950904"/>
      </c:scatterChart>
      <c:catAx>
        <c:axId val="287950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87952472"/>
        <c:crosses val="autoZero"/>
        <c:auto val="1"/>
        <c:lblAlgn val="ctr"/>
        <c:lblOffset val="100"/>
        <c:noMultiLvlLbl val="0"/>
      </c:catAx>
      <c:valAx>
        <c:axId val="2879524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TOF (</a:t>
                </a:r>
                <a:r>
                  <a:rPr lang="en-US" sz="1200">
                    <a:solidFill>
                      <a:srgbClr val="FF0000"/>
                    </a:solidFill>
                    <a:sym typeface="Wingdings 2"/>
                  </a:rPr>
                  <a:t></a:t>
                </a:r>
                <a:r>
                  <a:rPr lang="en-US" sz="1600"/>
                  <a:t>) / h</a:t>
                </a:r>
                <a:r>
                  <a:rPr lang="en-US" sz="1600" baseline="30000"/>
                  <a:t>-1</a:t>
                </a:r>
              </a:p>
            </c:rich>
          </c:tx>
          <c:layout>
            <c:manualLayout>
              <c:xMode val="edge"/>
              <c:yMode val="edge"/>
              <c:x val="8.7072447454276611E-4"/>
              <c:y val="0.2106212713991608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87950120"/>
        <c:crosses val="autoZero"/>
        <c:crossBetween val="between"/>
      </c:valAx>
      <c:valAx>
        <c:axId val="28795090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GB" sz="1800" b="0" i="0" baseline="0">
                    <a:effectLst/>
                  </a:rPr>
                  <a:t>Initial rate (</a:t>
                </a:r>
                <a:r>
                  <a:rPr lang="en-GB" sz="1400" b="0" i="0" baseline="0">
                    <a:solidFill>
                      <a:schemeClr val="accent1"/>
                    </a:solidFill>
                    <a:effectLst/>
                    <a:sym typeface="Wingdings 2"/>
                  </a:rPr>
                  <a:t></a:t>
                </a:r>
                <a:r>
                  <a:rPr lang="en-GB" sz="1800" b="0" i="0" baseline="0">
                    <a:effectLst/>
                    <a:sym typeface="Wingdings 2"/>
                  </a:rPr>
                  <a:t>)</a:t>
                </a:r>
                <a:r>
                  <a:rPr lang="en-GB" sz="1800" b="0" i="0" baseline="0">
                    <a:effectLst/>
                  </a:rPr>
                  <a:t> / mmol·h</a:t>
                </a:r>
                <a:r>
                  <a:rPr lang="en-GB" sz="1800" b="0" i="0" baseline="30000">
                    <a:effectLst/>
                  </a:rPr>
                  <a:t>-1</a:t>
                </a:r>
                <a:r>
                  <a:rPr lang="en-GB" sz="1800" b="0" i="0" baseline="0">
                    <a:effectLst/>
                  </a:rPr>
                  <a:t>·g</a:t>
                </a:r>
                <a:r>
                  <a:rPr lang="en-GB" sz="1800" b="0" i="0" baseline="-25000">
                    <a:effectLst/>
                  </a:rPr>
                  <a:t>Nb</a:t>
                </a:r>
                <a:r>
                  <a:rPr lang="en-GB" sz="1800" b="0" i="0" baseline="30000">
                    <a:effectLst/>
                  </a:rPr>
                  <a:t>-1</a:t>
                </a:r>
                <a:endParaRPr lang="en-GB">
                  <a:effectLst/>
                </a:endParaRPr>
              </a:p>
            </c:rich>
          </c:tx>
          <c:layout>
            <c:manualLayout>
              <c:xMode val="edge"/>
              <c:yMode val="edge"/>
              <c:x val="0.92894879076152359"/>
              <c:y val="2.7023805991929856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 algn="ctr">
              <a:defRPr lang="en-GB" sz="14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287946984"/>
        <c:crosses val="max"/>
        <c:crossBetween val="midCat"/>
        <c:majorUnit val="1"/>
      </c:valAx>
      <c:valAx>
        <c:axId val="287946984"/>
        <c:scaling>
          <c:orientation val="minMax"/>
        </c:scaling>
        <c:delete val="1"/>
        <c:axPos val="b"/>
        <c:majorTickMark val="out"/>
        <c:minorTickMark val="none"/>
        <c:tickLblPos val="nextTo"/>
        <c:crossAx val="287950904"/>
        <c:crosses val="autoZero"/>
        <c:crossBetween val="midCat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35524476200849"/>
          <c:y val="2.4639236111111112E-2"/>
          <c:w val="0.68673746839564931"/>
          <c:h val="0.691950538527487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'Figure 5'!$B$10:$B$13</c:f>
              <c:strCache>
                <c:ptCount val="4"/>
                <c:pt idx="0">
                  <c:v>PNA</c:v>
                </c:pt>
                <c:pt idx="1">
                  <c:v>10%PNA/SBA-15</c:v>
                </c:pt>
                <c:pt idx="2">
                  <c:v>5%PNA/SBA-15</c:v>
                </c:pt>
                <c:pt idx="3">
                  <c:v>2%PNA/SBA-15</c:v>
                </c:pt>
              </c:strCache>
            </c:strRef>
          </c:tx>
          <c:spPr>
            <a:solidFill>
              <a:srgbClr val="FF0000"/>
            </a:solidFill>
            <a:ln w="28575">
              <a:solidFill>
                <a:schemeClr val="tx1"/>
              </a:solidFill>
            </a:ln>
          </c:spPr>
          <c:invertIfNegative val="0"/>
          <c:cat>
            <c:strRef>
              <c:f>'Figure 5'!$B$10:$B$13</c:f>
              <c:strCache>
                <c:ptCount val="4"/>
                <c:pt idx="0">
                  <c:v>PNA</c:v>
                </c:pt>
                <c:pt idx="1">
                  <c:v>10%PNA/SBA-15</c:v>
                </c:pt>
                <c:pt idx="2">
                  <c:v>5%PNA/SBA-15</c:v>
                </c:pt>
                <c:pt idx="3">
                  <c:v>2%PNA/SBA-15</c:v>
                </c:pt>
              </c:strCache>
            </c:strRef>
          </c:cat>
          <c:val>
            <c:numRef>
              <c:f>'Figure 5'!$F$10:$F$13</c:f>
              <c:numCache>
                <c:formatCode>0.00</c:formatCode>
                <c:ptCount val="4"/>
                <c:pt idx="0">
                  <c:v>6.124554804779816</c:v>
                </c:pt>
                <c:pt idx="1">
                  <c:v>5.9300643638033081</c:v>
                </c:pt>
                <c:pt idx="2">
                  <c:v>15.27253225174158</c:v>
                </c:pt>
                <c:pt idx="3">
                  <c:v>24.519440803844471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952080"/>
        <c:axId val="287951688"/>
      </c:barChart>
      <c:scatterChart>
        <c:scatterStyle val="lineMarker"/>
        <c:varyColors val="0"/>
        <c:ser>
          <c:idx val="0"/>
          <c:order val="1"/>
          <c:tx>
            <c:v>Initial rate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8"/>
            <c:spPr>
              <a:ln>
                <a:solidFill>
                  <a:schemeClr val="tx1"/>
                </a:solidFill>
              </a:ln>
            </c:spPr>
          </c:marker>
          <c:xVal>
            <c:strRef>
              <c:f>'Figure 5'!$B$10:$B$13</c:f>
              <c:strCache>
                <c:ptCount val="4"/>
                <c:pt idx="0">
                  <c:v>PNA</c:v>
                </c:pt>
                <c:pt idx="1">
                  <c:v>10%PNA/SBA-15</c:v>
                </c:pt>
                <c:pt idx="2">
                  <c:v>5%PNA/SBA-15</c:v>
                </c:pt>
                <c:pt idx="3">
                  <c:v>2%PNA/SBA-15</c:v>
                </c:pt>
              </c:strCache>
            </c:strRef>
          </c:xVal>
          <c:yVal>
            <c:numRef>
              <c:f>'Figure 5'!$D$10:$D$13</c:f>
              <c:numCache>
                <c:formatCode>0.00</c:formatCode>
                <c:ptCount val="4"/>
                <c:pt idx="0">
                  <c:v>2.8307692307692309</c:v>
                </c:pt>
                <c:pt idx="1">
                  <c:v>2.7406504065040647</c:v>
                </c:pt>
                <c:pt idx="2">
                  <c:v>5.5352941176470587</c:v>
                </c:pt>
                <c:pt idx="3">
                  <c:v>4.8107142857142859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945808"/>
        <c:axId val="287948944"/>
      </c:scatterChart>
      <c:catAx>
        <c:axId val="28795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87951688"/>
        <c:crosses val="autoZero"/>
        <c:auto val="1"/>
        <c:lblAlgn val="ctr"/>
        <c:lblOffset val="100"/>
        <c:noMultiLvlLbl val="0"/>
      </c:catAx>
      <c:valAx>
        <c:axId val="2879516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TOF (</a:t>
                </a:r>
                <a:r>
                  <a:rPr lang="en-US" sz="1200">
                    <a:solidFill>
                      <a:srgbClr val="FF0000"/>
                    </a:solidFill>
                    <a:sym typeface="Wingdings 2"/>
                  </a:rPr>
                  <a:t></a:t>
                </a:r>
                <a:r>
                  <a:rPr lang="en-US" sz="1600"/>
                  <a:t>) / h</a:t>
                </a:r>
                <a:r>
                  <a:rPr lang="en-US" sz="1600" baseline="30000"/>
                  <a:t>-1</a:t>
                </a:r>
              </a:p>
            </c:rich>
          </c:tx>
          <c:layout>
            <c:manualLayout>
              <c:xMode val="edge"/>
              <c:yMode val="edge"/>
              <c:x val="8.7072447454276611E-4"/>
              <c:y val="0.2106212713991608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87952080"/>
        <c:crosses val="autoZero"/>
        <c:crossBetween val="between"/>
      </c:valAx>
      <c:valAx>
        <c:axId val="28794894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GB" sz="1800" b="0" i="0" baseline="0">
                    <a:effectLst/>
                  </a:rPr>
                  <a:t>Initial rate (</a:t>
                </a:r>
                <a:r>
                  <a:rPr lang="en-GB" sz="1400" b="0" i="0" baseline="0">
                    <a:solidFill>
                      <a:schemeClr val="accent1"/>
                    </a:solidFill>
                    <a:effectLst/>
                    <a:sym typeface="Wingdings 2"/>
                  </a:rPr>
                  <a:t></a:t>
                </a:r>
                <a:r>
                  <a:rPr lang="en-GB" sz="1800" b="0" i="0" baseline="0">
                    <a:effectLst/>
                    <a:sym typeface="Wingdings 2"/>
                  </a:rPr>
                  <a:t>)</a:t>
                </a:r>
                <a:r>
                  <a:rPr lang="en-GB" sz="1800" b="0" i="0" baseline="0">
                    <a:effectLst/>
                  </a:rPr>
                  <a:t> / mmol·h</a:t>
                </a:r>
                <a:r>
                  <a:rPr lang="en-GB" sz="1800" b="0" i="0" baseline="30000">
                    <a:effectLst/>
                  </a:rPr>
                  <a:t>-1</a:t>
                </a:r>
                <a:r>
                  <a:rPr lang="en-GB" sz="1800" b="0" i="0" baseline="0">
                    <a:effectLst/>
                  </a:rPr>
                  <a:t>·g</a:t>
                </a:r>
                <a:r>
                  <a:rPr lang="en-GB" sz="1800" b="0" i="0" baseline="-25000">
                    <a:effectLst/>
                  </a:rPr>
                  <a:t>Nb</a:t>
                </a:r>
                <a:r>
                  <a:rPr lang="en-GB" sz="1800" b="0" i="0" baseline="30000">
                    <a:effectLst/>
                  </a:rPr>
                  <a:t>-1</a:t>
                </a:r>
                <a:endParaRPr lang="en-GB">
                  <a:effectLst/>
                </a:endParaRPr>
              </a:p>
            </c:rich>
          </c:tx>
          <c:layout>
            <c:manualLayout>
              <c:xMode val="edge"/>
              <c:yMode val="edge"/>
              <c:x val="0.92894879076152359"/>
              <c:y val="2.7023805991929856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 algn="ctr">
              <a:defRPr lang="en-GB" sz="14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287945808"/>
        <c:crosses val="max"/>
        <c:crossBetween val="midCat"/>
        <c:majorUnit val="1"/>
      </c:valAx>
      <c:valAx>
        <c:axId val="287945808"/>
        <c:scaling>
          <c:orientation val="minMax"/>
        </c:scaling>
        <c:delete val="1"/>
        <c:axPos val="b"/>
        <c:majorTickMark val="out"/>
        <c:minorTickMark val="none"/>
        <c:tickLblPos val="nextTo"/>
        <c:crossAx val="287948944"/>
        <c:crosses val="autoZero"/>
        <c:crossBetween val="midCat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2.emf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3.emf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16</xdr:row>
      <xdr:rowOff>95250</xdr:rowOff>
    </xdr:from>
    <xdr:to>
      <xdr:col>5</xdr:col>
      <xdr:colOff>508275</xdr:colOff>
      <xdr:row>31</xdr:row>
      <xdr:rowOff>117750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628650</xdr:colOff>
      <xdr:row>16</xdr:row>
      <xdr:rowOff>142875</xdr:rowOff>
    </xdr:from>
    <xdr:to>
      <xdr:col>9</xdr:col>
      <xdr:colOff>727350</xdr:colOff>
      <xdr:row>31</xdr:row>
      <xdr:rowOff>165375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885825</xdr:colOff>
      <xdr:row>16</xdr:row>
      <xdr:rowOff>114300</xdr:rowOff>
    </xdr:from>
    <xdr:to>
      <xdr:col>14</xdr:col>
      <xdr:colOff>165375</xdr:colOff>
      <xdr:row>31</xdr:row>
      <xdr:rowOff>136800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66675</xdr:colOff>
      <xdr:row>1</xdr:row>
      <xdr:rowOff>76200</xdr:rowOff>
    </xdr:from>
    <xdr:to>
      <xdr:col>16</xdr:col>
      <xdr:colOff>24130</xdr:colOff>
      <xdr:row>13</xdr:row>
      <xdr:rowOff>50165</xdr:rowOff>
    </xdr:to>
    <xdr:pic>
      <xdr:nvPicPr>
        <xdr:cNvPr id="5" name="Picture 4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4425" y="266700"/>
          <a:ext cx="3005455" cy="28790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506943</xdr:colOff>
      <xdr:row>15</xdr:row>
      <xdr:rowOff>96309</xdr:rowOff>
    </xdr:from>
    <xdr:to>
      <xdr:col>19</xdr:col>
      <xdr:colOff>336975</xdr:colOff>
      <xdr:row>30</xdr:row>
      <xdr:rowOff>119804</xdr:rowOff>
    </xdr:to>
    <xdr:pic>
      <xdr:nvPicPr>
        <xdr:cNvPr id="8" name="Picture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8610" y="3662892"/>
          <a:ext cx="2899198" cy="288099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370417</xdr:colOff>
      <xdr:row>15</xdr:row>
      <xdr:rowOff>148167</xdr:rowOff>
    </xdr:from>
    <xdr:to>
      <xdr:col>4</xdr:col>
      <xdr:colOff>329417</xdr:colOff>
      <xdr:row>30</xdr:row>
      <xdr:rowOff>170667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52916</xdr:colOff>
      <xdr:row>15</xdr:row>
      <xdr:rowOff>116416</xdr:rowOff>
    </xdr:from>
    <xdr:to>
      <xdr:col>9</xdr:col>
      <xdr:colOff>339999</xdr:colOff>
      <xdr:row>30</xdr:row>
      <xdr:rowOff>138916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52917</xdr:colOff>
      <xdr:row>15</xdr:row>
      <xdr:rowOff>127000</xdr:rowOff>
    </xdr:from>
    <xdr:to>
      <xdr:col>13</xdr:col>
      <xdr:colOff>541084</xdr:colOff>
      <xdr:row>30</xdr:row>
      <xdr:rowOff>149500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168728</xdr:colOff>
      <xdr:row>15</xdr:row>
      <xdr:rowOff>23133</xdr:rowOff>
    </xdr:from>
    <xdr:to>
      <xdr:col>5</xdr:col>
      <xdr:colOff>405814</xdr:colOff>
      <xdr:row>35</xdr:row>
      <xdr:rowOff>156804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38100</xdr:colOff>
      <xdr:row>16</xdr:row>
      <xdr:rowOff>19050</xdr:rowOff>
    </xdr:from>
    <xdr:to>
      <xdr:col>17</xdr:col>
      <xdr:colOff>498475</xdr:colOff>
      <xdr:row>31</xdr:row>
      <xdr:rowOff>68580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3676650"/>
          <a:ext cx="2898775" cy="290703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12</xdr:col>
      <xdr:colOff>341861</xdr:colOff>
      <xdr:row>35</xdr:row>
      <xdr:rowOff>133671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1"/>
  <sheetViews>
    <sheetView topLeftCell="A13" workbookViewId="0">
      <selection activeCell="F4" sqref="F4:H7"/>
    </sheetView>
  </sheetViews>
  <sheetFormatPr defaultRowHeight="15" x14ac:dyDescent="0.25"/>
  <cols>
    <col min="2" max="2" width="13.7109375" customWidth="1"/>
    <col min="3" max="3" width="14.140625" customWidth="1"/>
    <col min="4" max="4" width="13.7109375" bestFit="1" customWidth="1"/>
    <col min="5" max="5" width="10.28515625" customWidth="1"/>
    <col min="6" max="6" width="12.42578125" customWidth="1"/>
    <col min="7" max="7" width="12" customWidth="1"/>
    <col min="8" max="8" width="11.28515625" bestFit="1" customWidth="1"/>
    <col min="9" max="9" width="9.85546875" customWidth="1"/>
    <col min="10" max="10" width="9.140625" customWidth="1"/>
    <col min="11" max="11" width="14.28515625" bestFit="1" customWidth="1"/>
  </cols>
  <sheetData>
    <row r="3" spans="2:13" ht="30" customHeight="1" x14ac:dyDescent="0.25">
      <c r="B3" s="2" t="s">
        <v>0</v>
      </c>
      <c r="C3" s="2" t="s">
        <v>9</v>
      </c>
      <c r="D3" s="2" t="s">
        <v>1</v>
      </c>
      <c r="E3" s="7" t="s">
        <v>27</v>
      </c>
      <c r="F3" s="2" t="s">
        <v>2</v>
      </c>
      <c r="G3" s="7" t="s">
        <v>3</v>
      </c>
      <c r="H3" s="7" t="s">
        <v>4</v>
      </c>
    </row>
    <row r="4" spans="2:13" x14ac:dyDescent="0.25">
      <c r="B4" s="3" t="s">
        <v>5</v>
      </c>
      <c r="C4" s="3">
        <v>80</v>
      </c>
      <c r="D4" s="3">
        <v>61.1</v>
      </c>
      <c r="E4" s="10">
        <v>1.6293583830531837</v>
      </c>
      <c r="F4" s="5">
        <v>0.9</v>
      </c>
      <c r="G4" s="5">
        <v>0.77200000000000002</v>
      </c>
      <c r="H4" s="5">
        <f>E4-G4</f>
        <v>0.85735838305318368</v>
      </c>
    </row>
    <row r="5" spans="2:13" x14ac:dyDescent="0.25">
      <c r="B5" s="3" t="s">
        <v>6</v>
      </c>
      <c r="C5" s="3">
        <v>300</v>
      </c>
      <c r="D5" s="3">
        <v>59.6</v>
      </c>
      <c r="E5" s="11">
        <v>0.88647745491449492</v>
      </c>
      <c r="F5" s="5">
        <v>0.82140000000000002</v>
      </c>
      <c r="G5" s="5">
        <v>0.4</v>
      </c>
      <c r="H5" s="5">
        <f>E5-G5</f>
        <v>0.4864774549144949</v>
      </c>
    </row>
    <row r="6" spans="2:13" x14ac:dyDescent="0.25">
      <c r="B6" s="3" t="s">
        <v>7</v>
      </c>
      <c r="C6" s="3">
        <v>500</v>
      </c>
      <c r="D6" s="3">
        <v>61.3</v>
      </c>
      <c r="E6" s="11">
        <v>0.385063602567986</v>
      </c>
      <c r="F6" s="5">
        <v>0.64890444703746919</v>
      </c>
      <c r="G6" s="5">
        <v>0.152</v>
      </c>
      <c r="H6" s="5">
        <f>E6-G6</f>
        <v>0.233063602567986</v>
      </c>
    </row>
    <row r="7" spans="2:13" ht="15.75" thickBot="1" x14ac:dyDescent="0.3">
      <c r="B7" s="4" t="s">
        <v>8</v>
      </c>
      <c r="C7" s="4">
        <v>700</v>
      </c>
      <c r="D7" s="4">
        <v>62</v>
      </c>
      <c r="E7" s="12">
        <v>1.4517796713188223E-2</v>
      </c>
      <c r="F7" s="8"/>
      <c r="G7" s="8">
        <v>0</v>
      </c>
      <c r="H7" s="8">
        <f>E7-G7</f>
        <v>1.4517796713188223E-2</v>
      </c>
    </row>
    <row r="8" spans="2:13" ht="15.75" thickTop="1" x14ac:dyDescent="0.25"/>
    <row r="9" spans="2:13" ht="46.5" customHeight="1" x14ac:dyDescent="0.25">
      <c r="B9" s="7" t="s">
        <v>10</v>
      </c>
      <c r="C9" s="7" t="s">
        <v>17</v>
      </c>
      <c r="D9" s="7" t="s">
        <v>18</v>
      </c>
      <c r="E9" s="7" t="s">
        <v>11</v>
      </c>
      <c r="F9" s="7" t="s">
        <v>12</v>
      </c>
      <c r="G9" s="7" t="s">
        <v>13</v>
      </c>
      <c r="H9" s="7" t="s">
        <v>14</v>
      </c>
      <c r="I9" s="7" t="s">
        <v>15</v>
      </c>
      <c r="J9" s="7" t="s">
        <v>16</v>
      </c>
    </row>
    <row r="10" spans="2:13" x14ac:dyDescent="0.25">
      <c r="B10" s="3">
        <v>80</v>
      </c>
      <c r="C10" s="5">
        <v>0.33500000000000002</v>
      </c>
      <c r="D10" s="5">
        <v>0.30399999999999999</v>
      </c>
      <c r="E10" s="5">
        <f>D10/$E$4</f>
        <v>0.1865765096014958</v>
      </c>
      <c r="F10" s="5">
        <f>C10/$E$4</f>
        <v>0.20560240367270097</v>
      </c>
      <c r="G10" s="5">
        <f>D10/$G$4</f>
        <v>0.39378238341968907</v>
      </c>
      <c r="H10" s="5">
        <f>C10/$G$4</f>
        <v>0.43393782383419688</v>
      </c>
      <c r="I10" s="5">
        <f>D10/$H$4</f>
        <v>0.35457750925279313</v>
      </c>
      <c r="J10" s="5">
        <f>C10/$H$4</f>
        <v>0.39073508420949243</v>
      </c>
    </row>
    <row r="11" spans="2:13" x14ac:dyDescent="0.25">
      <c r="B11" s="3">
        <v>90</v>
      </c>
      <c r="C11" s="5">
        <v>0.93200000000000005</v>
      </c>
      <c r="D11" s="5">
        <v>0.65600000000000003</v>
      </c>
      <c r="E11" s="5">
        <f>D11/$E$4</f>
        <v>0.40261246808743834</v>
      </c>
      <c r="F11" s="5">
        <f>C11/$E$4</f>
        <v>0.57200429917300688</v>
      </c>
      <c r="G11" s="5">
        <f>D11/$G$4</f>
        <v>0.84974093264248707</v>
      </c>
      <c r="H11" s="5">
        <f>C11/$G$4</f>
        <v>1.2072538860103628</v>
      </c>
      <c r="I11" s="5">
        <f>D11/$H$4</f>
        <v>0.76514094101918517</v>
      </c>
      <c r="J11" s="5">
        <f>C11/$H$4</f>
        <v>1.087059995472379</v>
      </c>
    </row>
    <row r="12" spans="2:13" x14ac:dyDescent="0.25">
      <c r="B12" s="3">
        <v>100</v>
      </c>
      <c r="C12" s="5">
        <v>1.73</v>
      </c>
      <c r="D12" s="5">
        <v>1.3480000000000001</v>
      </c>
      <c r="E12" s="5">
        <f>D12/$E$4</f>
        <v>0.82731952283821164</v>
      </c>
      <c r="F12" s="5">
        <f>C12/$E$4</f>
        <v>1.0617676368769333</v>
      </c>
      <c r="G12" s="5">
        <f>D12/$G$4</f>
        <v>1.7461139896373057</v>
      </c>
      <c r="H12" s="5">
        <f>C12/$G$4</f>
        <v>2.2409326424870466</v>
      </c>
      <c r="I12" s="5">
        <f>D12/$H$4</f>
        <v>1.5722713239235697</v>
      </c>
      <c r="J12" s="5">
        <f>C12/$H$4</f>
        <v>2.0178259572609609</v>
      </c>
    </row>
    <row r="13" spans="2:13" ht="15.75" thickBot="1" x14ac:dyDescent="0.3">
      <c r="B13" s="4">
        <v>110</v>
      </c>
      <c r="C13" s="6">
        <v>2.8460000000000001</v>
      </c>
      <c r="D13" s="6">
        <v>1.8979999999999999</v>
      </c>
      <c r="E13" s="6">
        <f>D13/$E$4</f>
        <v>1.1648757079724967</v>
      </c>
      <c r="F13" s="6">
        <f>C13/$E$4</f>
        <v>1.7466998234403193</v>
      </c>
      <c r="G13" s="6">
        <f>D13/$G$4</f>
        <v>2.4585492227979273</v>
      </c>
      <c r="H13" s="6">
        <f>C13/$G$4</f>
        <v>3.6865284974093266</v>
      </c>
      <c r="I13" s="6">
        <f>D13/$H$4</f>
        <v>2.2137766860585573</v>
      </c>
      <c r="J13" s="6">
        <f>C13/$H$4</f>
        <v>3.319498655702136</v>
      </c>
    </row>
    <row r="14" spans="2:13" ht="15.75" thickTop="1" x14ac:dyDescent="0.25"/>
    <row r="16" spans="2:13" ht="18.75" x14ac:dyDescent="0.3">
      <c r="D16" s="14" t="s">
        <v>19</v>
      </c>
      <c r="E16" s="14"/>
      <c r="H16" s="14" t="s">
        <v>20</v>
      </c>
      <c r="I16" s="14"/>
      <c r="L16" s="14" t="s">
        <v>21</v>
      </c>
      <c r="M16" s="14"/>
    </row>
    <row r="18" spans="16:17" x14ac:dyDescent="0.25">
      <c r="P18" s="9"/>
      <c r="Q18" s="9"/>
    </row>
    <row r="19" spans="16:17" x14ac:dyDescent="0.25">
      <c r="P19" s="9"/>
      <c r="Q19" s="9"/>
    </row>
    <row r="20" spans="16:17" x14ac:dyDescent="0.25">
      <c r="P20" s="9"/>
      <c r="Q20" s="9"/>
    </row>
    <row r="21" spans="16:17" x14ac:dyDescent="0.25">
      <c r="P21" s="9"/>
      <c r="Q21" s="9"/>
    </row>
  </sheetData>
  <mergeCells count="3">
    <mergeCell ref="D16:E16"/>
    <mergeCell ref="H16:I16"/>
    <mergeCell ref="L16:M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15"/>
  <sheetViews>
    <sheetView topLeftCell="A7" zoomScale="90" zoomScaleNormal="90" workbookViewId="0">
      <selection activeCell="H39" sqref="H39"/>
    </sheetView>
  </sheetViews>
  <sheetFormatPr defaultRowHeight="15" x14ac:dyDescent="0.25"/>
  <cols>
    <col min="2" max="2" width="15" customWidth="1"/>
    <col min="3" max="3" width="15.140625" customWidth="1"/>
    <col min="4" max="4" width="13.7109375" customWidth="1"/>
    <col min="5" max="5" width="10.28515625" customWidth="1"/>
    <col min="6" max="6" width="10.7109375" customWidth="1"/>
    <col min="7" max="7" width="11.28515625" bestFit="1" customWidth="1"/>
    <col min="8" max="8" width="8.42578125" bestFit="1" customWidth="1"/>
    <col min="9" max="9" width="8.42578125" customWidth="1"/>
    <col min="10" max="10" width="8.28515625" bestFit="1" customWidth="1"/>
    <col min="12" max="12" width="13.5703125" customWidth="1"/>
    <col min="13" max="13" width="13" customWidth="1"/>
  </cols>
  <sheetData>
    <row r="3" spans="2:22" ht="30" customHeight="1" x14ac:dyDescent="0.25">
      <c r="B3" s="2" t="s">
        <v>0</v>
      </c>
      <c r="C3" s="2" t="s">
        <v>9</v>
      </c>
      <c r="D3" s="2" t="s">
        <v>1</v>
      </c>
      <c r="E3" s="7" t="s">
        <v>27</v>
      </c>
      <c r="F3" s="2" t="s">
        <v>2</v>
      </c>
      <c r="G3" s="7" t="s">
        <v>3</v>
      </c>
      <c r="H3" s="7" t="s">
        <v>4</v>
      </c>
    </row>
    <row r="4" spans="2:22" x14ac:dyDescent="0.25">
      <c r="B4" s="3" t="s">
        <v>5</v>
      </c>
      <c r="C4" s="3">
        <v>80</v>
      </c>
      <c r="D4" s="3">
        <v>61.1</v>
      </c>
      <c r="E4" s="10">
        <v>1.6293583830531837</v>
      </c>
      <c r="F4" s="5">
        <v>0.9</v>
      </c>
      <c r="G4" s="5">
        <v>0.77200000000000002</v>
      </c>
      <c r="H4" s="5">
        <f>E4-G4</f>
        <v>0.85735838305318368</v>
      </c>
    </row>
    <row r="5" spans="2:22" x14ac:dyDescent="0.25">
      <c r="B5" s="3" t="s">
        <v>6</v>
      </c>
      <c r="C5" s="3">
        <v>300</v>
      </c>
      <c r="D5" s="3">
        <v>59.6</v>
      </c>
      <c r="E5" s="11">
        <v>0.88647745491449492</v>
      </c>
      <c r="F5" s="5">
        <v>0.82140000000000002</v>
      </c>
      <c r="G5" s="5">
        <v>0.4</v>
      </c>
      <c r="H5" s="5">
        <f>E5-G5</f>
        <v>0.4864774549144949</v>
      </c>
      <c r="K5" s="9"/>
      <c r="L5" s="9"/>
    </row>
    <row r="6" spans="2:22" x14ac:dyDescent="0.25">
      <c r="B6" s="3" t="s">
        <v>7</v>
      </c>
      <c r="C6" s="3">
        <v>500</v>
      </c>
      <c r="D6" s="3">
        <v>61.3</v>
      </c>
      <c r="E6" s="11">
        <v>0.385063602567986</v>
      </c>
      <c r="F6" s="5">
        <v>0.64890444703746919</v>
      </c>
      <c r="G6" s="5">
        <v>0.152</v>
      </c>
      <c r="H6" s="5">
        <f>E6-G6</f>
        <v>0.233063602567986</v>
      </c>
    </row>
    <row r="7" spans="2:22" ht="15.75" thickBot="1" x14ac:dyDescent="0.3">
      <c r="B7" s="4" t="s">
        <v>8</v>
      </c>
      <c r="C7" s="4">
        <v>700</v>
      </c>
      <c r="D7" s="4">
        <v>62</v>
      </c>
      <c r="E7" s="12">
        <v>1.4517796713188223E-2</v>
      </c>
      <c r="F7" s="8"/>
      <c r="G7" s="8">
        <v>0</v>
      </c>
      <c r="H7" s="8">
        <f>E7-G7</f>
        <v>1.4517796713188223E-2</v>
      </c>
    </row>
    <row r="8" spans="2:22" ht="15.75" thickTop="1" x14ac:dyDescent="0.25"/>
    <row r="9" spans="2:22" ht="48" customHeight="1" x14ac:dyDescent="0.25">
      <c r="B9" s="7" t="s">
        <v>22</v>
      </c>
      <c r="C9" s="7" t="s">
        <v>17</v>
      </c>
      <c r="D9" s="7" t="s">
        <v>18</v>
      </c>
      <c r="E9" s="7" t="s">
        <v>11</v>
      </c>
      <c r="F9" s="7" t="s">
        <v>12</v>
      </c>
      <c r="G9" s="7" t="s">
        <v>13</v>
      </c>
      <c r="H9" s="7" t="s">
        <v>14</v>
      </c>
      <c r="I9" s="7" t="s">
        <v>15</v>
      </c>
      <c r="J9" s="7" t="s">
        <v>16</v>
      </c>
      <c r="L9" s="7" t="s">
        <v>17</v>
      </c>
      <c r="M9" s="7" t="s">
        <v>18</v>
      </c>
      <c r="N9" s="7" t="s">
        <v>11</v>
      </c>
      <c r="O9" s="7" t="s">
        <v>12</v>
      </c>
      <c r="P9" s="7" t="s">
        <v>13</v>
      </c>
      <c r="Q9" s="7" t="s">
        <v>14</v>
      </c>
      <c r="R9" s="7" t="s">
        <v>15</v>
      </c>
      <c r="S9" s="7" t="s">
        <v>16</v>
      </c>
    </row>
    <row r="10" spans="2:22" x14ac:dyDescent="0.25">
      <c r="B10" s="3">
        <v>80</v>
      </c>
      <c r="C10" s="5">
        <v>1.7296</v>
      </c>
      <c r="D10" s="5">
        <v>1.3483000000000001</v>
      </c>
      <c r="E10" s="5">
        <f>D10/E4</f>
        <v>0.82750364439373947</v>
      </c>
      <c r="F10" s="5">
        <f>C10/E4</f>
        <v>1.061522141469563</v>
      </c>
      <c r="G10" s="5">
        <f>D10/G4</f>
        <v>1.7465025906735752</v>
      </c>
      <c r="H10" s="5">
        <f t="shared" ref="H10:I13" si="0">C10/G4</f>
        <v>2.2404145077720208</v>
      </c>
      <c r="I10" s="5">
        <f t="shared" si="0"/>
        <v>1.5726212359392797</v>
      </c>
      <c r="J10" s="5">
        <f>C10/H4</f>
        <v>2.0173594079066808</v>
      </c>
      <c r="L10" s="5">
        <f>U10*1000</f>
        <v>0.36354605504575976</v>
      </c>
      <c r="M10" s="5">
        <f>V10*1000</f>
        <v>0.18039442259175206</v>
      </c>
      <c r="N10" s="5">
        <f>M10/E4</f>
        <v>0.11071500565377079</v>
      </c>
      <c r="O10" s="5">
        <f>L10/E4</f>
        <v>0.22312221720339184</v>
      </c>
      <c r="P10" s="5">
        <f>M10/G4</f>
        <v>0.2336715318546011</v>
      </c>
      <c r="Q10" s="5">
        <f t="shared" ref="Q10:R13" si="1">L10/G4</f>
        <v>0.47091457907481832</v>
      </c>
      <c r="R10" s="5">
        <f t="shared" si="1"/>
        <v>0.21040725343973435</v>
      </c>
      <c r="S10" s="5">
        <f>L10/H4</f>
        <v>0.42403044308159316</v>
      </c>
      <c r="U10">
        <v>3.6354605504575974E-4</v>
      </c>
      <c r="V10">
        <v>1.8039442259175207E-4</v>
      </c>
    </row>
    <row r="11" spans="2:22" x14ac:dyDescent="0.25">
      <c r="B11" s="3">
        <v>300</v>
      </c>
      <c r="C11" s="5">
        <v>1.3978999999999999</v>
      </c>
      <c r="D11" s="5">
        <v>0.9071999999999999</v>
      </c>
      <c r="E11" s="5">
        <f>D11/E5</f>
        <v>1.0233762798711037</v>
      </c>
      <c r="F11" s="5">
        <f>C11/E5</f>
        <v>1.5769154559433598</v>
      </c>
      <c r="G11" s="5">
        <f>D11/G5</f>
        <v>2.2679999999999998</v>
      </c>
      <c r="H11" s="5">
        <f t="shared" si="0"/>
        <v>3.4947499999999998</v>
      </c>
      <c r="I11" s="5">
        <f t="shared" si="0"/>
        <v>1.8648346204644832</v>
      </c>
      <c r="J11" s="5">
        <f>C11/H5</f>
        <v>2.8735144576138683</v>
      </c>
      <c r="L11" s="5">
        <f t="shared" ref="L11:L13" si="2">U11*1000</f>
        <v>0.32087334291273339</v>
      </c>
      <c r="M11" s="5">
        <f t="shared" ref="M11:M13" si="3">V11*1000</f>
        <v>0.15237367690304765</v>
      </c>
      <c r="N11" s="5">
        <f>M11/E5</f>
        <v>0.17188669159978223</v>
      </c>
      <c r="O11" s="5">
        <f>L11/E5</f>
        <v>0.36196447087724659</v>
      </c>
      <c r="P11" s="5">
        <f>M11/G5</f>
        <v>0.3809341922576191</v>
      </c>
      <c r="Q11" s="5">
        <f t="shared" si="1"/>
        <v>0.80218335728183343</v>
      </c>
      <c r="R11" s="5">
        <f t="shared" si="1"/>
        <v>0.31321837294562688</v>
      </c>
      <c r="S11" s="5">
        <f>L11/H5</f>
        <v>0.65958522778641671</v>
      </c>
      <c r="U11">
        <v>3.2087334291273337E-4</v>
      </c>
      <c r="V11">
        <v>1.5237367690304764E-4</v>
      </c>
    </row>
    <row r="12" spans="2:22" x14ac:dyDescent="0.25">
      <c r="B12" s="3">
        <v>500</v>
      </c>
      <c r="C12" s="5">
        <v>0.80049999999999988</v>
      </c>
      <c r="D12" s="5">
        <v>0.54379999999999995</v>
      </c>
      <c r="E12" s="5">
        <f>D12/E6</f>
        <v>1.412234229289401</v>
      </c>
      <c r="F12" s="5">
        <f>C12/E6</f>
        <v>2.0788773456163399</v>
      </c>
      <c r="G12" s="5">
        <f>D12/G6</f>
        <v>3.5776315789473681</v>
      </c>
      <c r="H12" s="5">
        <f t="shared" si="0"/>
        <v>5.2664473684210522</v>
      </c>
      <c r="I12" s="5">
        <f t="shared" si="0"/>
        <v>2.3332686614649334</v>
      </c>
      <c r="J12" s="5">
        <f>C12/H6</f>
        <v>3.4346847434767915</v>
      </c>
      <c r="L12" s="5">
        <f t="shared" si="2"/>
        <v>0.24343608811789708</v>
      </c>
      <c r="M12" s="5">
        <f t="shared" si="3"/>
        <v>6.9666577509367403E-2</v>
      </c>
      <c r="N12" s="5">
        <f>M12/E6</f>
        <v>0.18092226075059178</v>
      </c>
      <c r="O12" s="5">
        <f>L12/E6</f>
        <v>0.63219708768739447</v>
      </c>
      <c r="P12" s="5">
        <f>M12/G6</f>
        <v>0.45833274677215396</v>
      </c>
      <c r="Q12" s="5">
        <f t="shared" si="1"/>
        <v>1.6015532113019544</v>
      </c>
      <c r="R12" s="5">
        <f t="shared" si="1"/>
        <v>0.29891659075786087</v>
      </c>
      <c r="S12" s="5">
        <f>L12/H6</f>
        <v>1.0445049567398039</v>
      </c>
      <c r="U12">
        <v>2.4343608811789707E-4</v>
      </c>
      <c r="V12">
        <v>6.9666577509367402E-5</v>
      </c>
    </row>
    <row r="13" spans="2:22" ht="15.75" thickBot="1" x14ac:dyDescent="0.3">
      <c r="B13" s="4">
        <v>700</v>
      </c>
      <c r="C13" s="6">
        <v>4.2299999999999997E-2</v>
      </c>
      <c r="D13" s="6">
        <v>3.0899999999999997E-2</v>
      </c>
      <c r="E13" s="6">
        <f>D13/E7</f>
        <v>2.1284221435563904</v>
      </c>
      <c r="F13" s="6">
        <f>C13/E7</f>
        <v>2.9136652644801075</v>
      </c>
      <c r="G13" s="6" t="e">
        <f>D13/G7</f>
        <v>#DIV/0!</v>
      </c>
      <c r="H13" s="6" t="e">
        <f t="shared" si="0"/>
        <v>#DIV/0!</v>
      </c>
      <c r="I13" s="6">
        <f t="shared" si="0"/>
        <v>2.1284221435563904</v>
      </c>
      <c r="J13" s="6">
        <f>C13/H7</f>
        <v>2.9136652644801075</v>
      </c>
      <c r="L13" s="6">
        <f t="shared" si="2"/>
        <v>1.1928868646003942E-2</v>
      </c>
      <c r="M13" s="6">
        <f t="shared" si="3"/>
        <v>1.9950567739442739E-3</v>
      </c>
      <c r="N13" s="6">
        <f>M13/E7</f>
        <v>0.13742145680631615</v>
      </c>
      <c r="O13" s="6">
        <f>L13/E7</f>
        <v>0.82167210918221123</v>
      </c>
      <c r="P13" s="6" t="e">
        <f>M13/G7</f>
        <v>#DIV/0!</v>
      </c>
      <c r="Q13" s="6" t="e">
        <f t="shared" si="1"/>
        <v>#DIV/0!</v>
      </c>
      <c r="R13" s="6">
        <f t="shared" si="1"/>
        <v>0.13742145680631615</v>
      </c>
      <c r="S13" s="6">
        <f>L13/H7</f>
        <v>0.82167210918221123</v>
      </c>
      <c r="U13">
        <v>1.1928868646003942E-5</v>
      </c>
      <c r="V13">
        <v>1.995056773944274E-6</v>
      </c>
    </row>
    <row r="14" spans="2:22" ht="15.75" thickTop="1" x14ac:dyDescent="0.25"/>
    <row r="15" spans="2:22" ht="18.75" x14ac:dyDescent="0.3">
      <c r="C15" s="14" t="s">
        <v>19</v>
      </c>
      <c r="D15" s="14"/>
      <c r="G15" s="14" t="s">
        <v>20</v>
      </c>
      <c r="H15" s="14"/>
      <c r="L15" s="14" t="s">
        <v>21</v>
      </c>
      <c r="M15" s="14"/>
    </row>
  </sheetData>
  <mergeCells count="3">
    <mergeCell ref="C15:D15"/>
    <mergeCell ref="G15:H15"/>
    <mergeCell ref="L15:M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4"/>
  <sheetViews>
    <sheetView tabSelected="1" zoomScaleNormal="100" workbookViewId="0">
      <selection activeCell="B14" sqref="B14"/>
    </sheetView>
  </sheetViews>
  <sheetFormatPr defaultRowHeight="15" x14ac:dyDescent="0.25"/>
  <cols>
    <col min="2" max="2" width="13.42578125" bestFit="1" customWidth="1"/>
    <col min="3" max="3" width="14.140625" customWidth="1"/>
    <col min="4" max="4" width="13.85546875" customWidth="1"/>
    <col min="5" max="5" width="11" customWidth="1"/>
    <col min="6" max="7" width="11.42578125" customWidth="1"/>
    <col min="8" max="9" width="8.42578125" bestFit="1" customWidth="1"/>
    <col min="10" max="10" width="8.28515625" bestFit="1" customWidth="1"/>
    <col min="11" max="11" width="14.28515625" bestFit="1" customWidth="1"/>
  </cols>
  <sheetData>
    <row r="3" spans="2:11" ht="30" customHeight="1" x14ac:dyDescent="0.25">
      <c r="B3" s="2" t="s">
        <v>0</v>
      </c>
      <c r="C3" s="2" t="s">
        <v>1</v>
      </c>
      <c r="D3" s="7" t="s">
        <v>27</v>
      </c>
      <c r="E3" s="2" t="s">
        <v>2</v>
      </c>
      <c r="F3" s="7" t="s">
        <v>3</v>
      </c>
      <c r="G3" s="7" t="s">
        <v>4</v>
      </c>
      <c r="K3" s="7" t="s">
        <v>28</v>
      </c>
    </row>
    <row r="4" spans="2:11" x14ac:dyDescent="0.25">
      <c r="B4" s="3" t="s">
        <v>5</v>
      </c>
      <c r="C4" s="3">
        <v>61.1</v>
      </c>
      <c r="D4" s="5">
        <v>1.6293583830531837</v>
      </c>
      <c r="E4" s="5">
        <v>0.39605695509309963</v>
      </c>
      <c r="F4" s="5">
        <v>0.4622</v>
      </c>
      <c r="G4" s="5">
        <f>D4-F4</f>
        <v>1.1671583830531838</v>
      </c>
      <c r="K4" s="5">
        <v>2.124456585122382</v>
      </c>
    </row>
    <row r="5" spans="2:11" x14ac:dyDescent="0.25">
      <c r="B5" s="3" t="s">
        <v>23</v>
      </c>
      <c r="C5" s="3">
        <v>12.3</v>
      </c>
      <c r="D5" s="5">
        <v>0.50717067843347063</v>
      </c>
      <c r="E5" s="5">
        <v>10.268285673228913</v>
      </c>
      <c r="F5" s="5">
        <v>0.46216200000000002</v>
      </c>
      <c r="G5" s="5">
        <f>D5-F5</f>
        <v>4.5008678433470617E-2</v>
      </c>
      <c r="K5" s="5">
        <v>0.46008674789229637</v>
      </c>
    </row>
    <row r="6" spans="2:11" x14ac:dyDescent="0.25">
      <c r="B6" s="3" t="s">
        <v>24</v>
      </c>
      <c r="C6" s="1">
        <v>5.0999999999999996</v>
      </c>
      <c r="D6" s="13">
        <v>0.36638493155432311</v>
      </c>
      <c r="E6" s="5">
        <v>91.747653806047964</v>
      </c>
      <c r="F6" s="5">
        <v>0.3624346</v>
      </c>
      <c r="G6" s="5">
        <f>D6-F6</f>
        <v>3.9503315543231166E-3</v>
      </c>
      <c r="K6" s="5">
        <v>0.3975696953486299</v>
      </c>
    </row>
    <row r="7" spans="2:11" ht="15.75" thickBot="1" x14ac:dyDescent="0.3">
      <c r="B7" s="4" t="s">
        <v>25</v>
      </c>
      <c r="C7" s="4">
        <v>2.8</v>
      </c>
      <c r="D7" s="6">
        <v>0.20021483388636327</v>
      </c>
      <c r="E7" s="8">
        <v>48.876016260162601</v>
      </c>
      <c r="F7" s="8">
        <v>0.19620000000000001</v>
      </c>
      <c r="G7" s="8">
        <f>D7-F7</f>
        <v>4.014833886363256E-3</v>
      </c>
      <c r="K7" s="8">
        <v>0.288079355980077</v>
      </c>
    </row>
    <row r="8" spans="2:11" ht="15.75" thickTop="1" x14ac:dyDescent="0.25"/>
    <row r="9" spans="2:11" ht="45" x14ac:dyDescent="0.25">
      <c r="B9" s="7" t="s">
        <v>0</v>
      </c>
      <c r="C9" s="7" t="s">
        <v>17</v>
      </c>
      <c r="D9" s="7" t="s">
        <v>26</v>
      </c>
      <c r="E9" s="7" t="s">
        <v>12</v>
      </c>
      <c r="F9" s="7" t="s">
        <v>14</v>
      </c>
      <c r="G9" s="7" t="s">
        <v>16</v>
      </c>
    </row>
    <row r="10" spans="2:11" x14ac:dyDescent="0.25">
      <c r="B10" s="3" t="s">
        <v>5</v>
      </c>
      <c r="C10" s="5">
        <v>1.7296</v>
      </c>
      <c r="D10" s="5">
        <f>C10/C4*100</f>
        <v>2.8307692307692309</v>
      </c>
      <c r="E10" s="5">
        <f>D10/D4</f>
        <v>1.7373521136981391</v>
      </c>
      <c r="F10" s="5">
        <f>D10/F4</f>
        <v>6.124554804779816</v>
      </c>
      <c r="G10" s="5">
        <f>C10/G4</f>
        <v>1.4818897118962711</v>
      </c>
    </row>
    <row r="11" spans="2:11" x14ac:dyDescent="0.25">
      <c r="B11" s="3" t="s">
        <v>29</v>
      </c>
      <c r="C11" s="5">
        <v>0.33709999999999996</v>
      </c>
      <c r="D11" s="5">
        <f>C11/C5*100</f>
        <v>2.7406504065040647</v>
      </c>
      <c r="E11" s="5">
        <f>D11/D5</f>
        <v>5.40380294651355</v>
      </c>
      <c r="F11" s="5">
        <f>D11/F5</f>
        <v>5.9300643638033081</v>
      </c>
      <c r="G11" s="5">
        <f>C11/G5</f>
        <v>7.4896666983520266</v>
      </c>
    </row>
    <row r="12" spans="2:11" x14ac:dyDescent="0.25">
      <c r="B12" s="3" t="s">
        <v>30</v>
      </c>
      <c r="C12" s="5">
        <v>0.2823</v>
      </c>
      <c r="D12" s="5">
        <f>C12/C6*100</f>
        <v>5.5352941176470587</v>
      </c>
      <c r="E12" s="5">
        <f>D12/D6</f>
        <v>15.107865091952759</v>
      </c>
      <c r="F12" s="5">
        <f>D12/F6</f>
        <v>15.27253225174158</v>
      </c>
      <c r="G12" s="5">
        <f>C12/G6</f>
        <v>71.462356037193871</v>
      </c>
    </row>
    <row r="13" spans="2:11" ht="15.75" thickBot="1" x14ac:dyDescent="0.3">
      <c r="B13" s="4" t="s">
        <v>31</v>
      </c>
      <c r="C13" s="6">
        <v>0.13469999999999999</v>
      </c>
      <c r="D13" s="6">
        <f>C13/C7*100</f>
        <v>4.8107142857142859</v>
      </c>
      <c r="E13" s="6">
        <f>D13/D7</f>
        <v>24.027761541608463</v>
      </c>
      <c r="F13" s="6">
        <f>D13/F7</f>
        <v>24.519440803844471</v>
      </c>
      <c r="G13" s="6">
        <f>C13/G7</f>
        <v>33.550578632286786</v>
      </c>
    </row>
    <row r="14" spans="2:11" ht="15.75" thickTop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S10</vt:lpstr>
      <vt:lpstr>Figure S11</vt:lpstr>
      <vt:lpstr>Figure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2016-07-28T10:05:57Z</dcterms:modified>
</cp:coreProperties>
</file>